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1\各課フォルダ\1045 水道部\1000 水道業務課\旧統合OA各課キャビネット\各課キャビネット\１　　庶務\1　庶務\1-11　国県等照会・回答・報告　(保1)\県照会・回答・報告\令和5年度\20240202_「【22（金）〆】公営企業に係る経営比較分析表（令和４年度決算）の分析等について（依頼）\報告\"/>
    </mc:Choice>
  </mc:AlternateContent>
  <workbookProtection workbookAlgorithmName="SHA-512" workbookHashValue="iUzM5FF69+sVKEoBRu5sKjRuaHZzSntq8FtdtCzZa7/0AkwdRqH+N0Ea8g87uiijXV9Y1RebcT/fEwM9zH/zEg==" workbookSaltValue="X1rJcU5hvXJKaKV1cRMGEw==" workbookSpinCount="100000" lockStructure="1"/>
  <bookViews>
    <workbookView xWindow="0" yWindow="0" windowWidth="15360" windowHeight="763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<sst xmlns="http://schemas.openxmlformats.org/spreadsheetml/2006/main" count="228" uniqueCount="114">
  <si>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</si>
  <si>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</si>
  <si>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</si>
  <si>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</si>
  <si>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</si>
  <si>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</si>
  <si>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</si>
  <si>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</si>
  <si>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</si>
  <si>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</si>
  <si>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</si>
  <si>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</si>
  <si>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</si>
  <si>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</si>
  <si>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</si>
  <si>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</si>
  <si>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</si>
  <si>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</si>
  <si>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</si>
  <si>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</si>
  <si>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</si>
  <si>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</si>
  <si>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</si>
  <si>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</si>
  <si>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</si>
  <si>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</si>
  <si>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</si>
  <si>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</si>
  <si>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</si>
  <si>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</si>
  <si>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</si>
  <si>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</si>
  <si>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</si>
  <si>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</si>
  <si>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</si>
  <si>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</si>
  <si>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</si>
  <si>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</si>
  <si>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</si>
  <si>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</si>
  <si>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</si>
  <si>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</si>
  <si>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</si>
  <si>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</si>
  <si>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</si>
  <si>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</si>
  <si>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</si>
  <si>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</si>
  <si>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</si>
  <si>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</si>
  <si>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</si>
  <si>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</si>
  <si>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</si>
  <si>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</si>
  <si>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</si>
  <si>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</si>
  <si>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</si>
  <si>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</si>
  <si>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</si>
  <si>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</si>
  <si>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</si>
  <si>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</si>
  <si>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</si>
  <si>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</si>
  <si>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</si>
  <si>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</si>
  <si>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</si>
  <si>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</si>
  <si>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</si>
  <si>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</si>
  <si>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</si>
  <si>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</si>
  <si>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</si>
  <si>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</si>
  <si>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</si>
  <si>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</si>
  <si>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</si>
  <si>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</si>
  <si>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</si>
  <si>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</si>
  <si>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</si>
  <si>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</si>
  <si>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</si>
  <si>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</si>
  <si>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</si>
  <si>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</si>
  <si>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</si>
  <si>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</si>
  <si>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</si>
  <si>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</si>
  <si>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</si>
  <si>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</si>
  <si>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</si>
  <si>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富士宮市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</si>
  <si>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</si>
  <si>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</si>
  <si>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</si>
  <si>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</si>
  <si>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</si>
  <si>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</si>
  <si>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</si>
  <si>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</si>
  <si>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</si>
  <si>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</si>
  <si>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</si>
  <si>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</si>
  <si>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</si>
  <si>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</si>
  <si>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</si>
  <si>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</si>
  <si>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</si>
  <si>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今後の水道事業においては人口減少などにより、料金収入の増加が見込めない状況にあります。
また、近年の地震災害等における被害を鑑みると、ライフライン整備の必要性が再認識されたところであり、被害を最小限とするため耐震性の確保は喫緊の課題となっています。
しかしながら、老朽管の布設替えや施設の改良等、耐震化を更に積極的に推進していくためには多大な資金が必要となるため、年度ごとの事業量を平準化し、良好な経営状況を維持していく必要があります。このため、富士宮市水道ビジョンに基づき、老朽管の更新及び施設の耐震化を効率的に行い、公営企業として独立採算制の原則に則り健全な経営を維持するとともに、常に安心・安全でおいしい水を安定供給できるように努めてまいります。</t>
    <phoneticPr fontId="4"/>
  </si>
  <si>
    <t>　償却対象資産の減価償却の状況を示す①有形固定資産減価償却率は前年度比0.79 ポイント増の50.88%、法定耐用年数を経過した管路延長の割合を示す管路経年化率は前年度比0.89 ポイント増の18.98%と施設の老朽化が進んでいるのに対して、当該年度に更新した管路延長の割合を示す管路更新率は前年度比0.14ポイント減の0.57%に留まっています。これは現在大口径の基幹管路の更新を優先的に実施しているためであり、今後も引き続き計画的に施設の更新を図ってまいります。</t>
    <rPh sb="177" eb="179">
      <t>ゲンザイ</t>
    </rPh>
    <phoneticPr fontId="4"/>
  </si>
  <si>
    <t>　各指標における経営状態については、類似団体の平均値と比較して比較的良好であり、健全性が維持されていると考えられます。これは、当市が富士山麓の清流と豊富な湧水等の自然に恵まれ、おいしい水を安価に供給できる環境にあること、また平成19年度から平成30年度までの間は借入れを行わず、企業債の未償還分を減少させてきたことなどが要因と考えられます。
　給水人口の減少等に伴う給水収益の減少及び電力価格の高騰に伴う動力費や委託料等の増加により、①経常収支比率及び⑤料金回収率は減少しています。また修繕費や動力費等の増加により⑥給水原価は増加しており、今後も費用全体の増加傾向は続く見込みであるため、より一層の経営の効率化を進めていく必要があります。
　近年の③流動比率の増加については、令和元年度から実施している企業債の借入が主な要因であると考えられます。
　④企業債残高対給水収益比率の減少については、企業債の償還が進んでいることが主な要因であると考えられます。
　⑦施設利用率については、類似団体の平均値より高い値で推移していますが、近年の配水量減少に伴い、全体的に減少傾向にあります。
　⑧有収率については、市域面積が広く管路延長も長いことから、類似団体の平均値より低くなっています。漏水修繕の実施と自然漏水の減少に伴い、有収率は増加しています。</t>
    <rPh sb="31" eb="34">
      <t>ヒカクテキ</t>
    </rPh>
    <rPh sb="224" eb="225">
      <t>オヨ</t>
    </rPh>
    <rPh sb="233" eb="235">
      <t>ゲンショウ</t>
    </rPh>
    <rPh sb="345" eb="347">
      <t>ジッシ</t>
    </rPh>
    <rPh sb="389" eb="391">
      <t>ゲンショウ</t>
    </rPh>
    <rPh sb="480" eb="482">
      <t>ゲンショウ</t>
    </rPh>
    <rPh sb="542" eb="544">
      <t>シュウゼン</t>
    </rPh>
    <rPh sb="545" eb="547">
      <t>ジッシ</t>
    </rPh>
    <rPh sb="556" eb="557">
      <t>トモナ</t>
    </rPh>
    <rPh sb="559" eb="562">
      <t>ユウシュウリツ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</si>
</sst>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0.56000000000000005</c:v>
                </c:pt>
                <c:pt idx="1">
                  <c:v>0.59</c:v>
                </c:pt>
                <c:pt idx="2">
                  <c:v>0.47</c:v>
                </c:pt>
                <c:pt idx="3">
                  <c:v>0.71</c:v>
                </c:pt>
                <c:pt idx="4">
                  <c:v>0.56999999999999995</c:v>
                </c:pt>
              </c:numCache>
            </c:numRef>
          </c:val>
          <c:extLst>
            <c:ext xmlns:c16="http://schemas.microsoft.com/office/drawing/2014/chart" uri="{C3380CC4-5D6E-409C-BE32-E72D297353CC}">
              <c16:uniqueId val="{00000000-9131-40F9-931A-6E209E98857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0.66</c:v>
                </c:pt>
                <c:pt idx="2">
                  <c:v>0.67</c:v>
                </c:pt>
                <c:pt idx="3">
                  <c:v>0.62</c:v>
                </c:pt>
                <c:pt idx="4">
                  <c:v>0.6</c:v>
                </c:pt>
              </c:numCache>
            </c:numRef>
          </c:val>
          <c:smooth val="0"/>
          <c:extLst>
            <c:ext xmlns:c16="http://schemas.microsoft.com/office/drawing/2014/chart" uri="{C3380CC4-5D6E-409C-BE32-E72D297353CC}">
              <c16:uniqueId val="{00000001-9131-40F9-931A-6E209E98857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66.36</c:v>
                </c:pt>
                <c:pt idx="1">
                  <c:v>65.66</c:v>
                </c:pt>
                <c:pt idx="2">
                  <c:v>65.72</c:v>
                </c:pt>
                <c:pt idx="3">
                  <c:v>65.67</c:v>
                </c:pt>
                <c:pt idx="4">
                  <c:v>64.5</c:v>
                </c:pt>
              </c:numCache>
            </c:numRef>
          </c:val>
          <c:extLst>
            <c:ext xmlns:c16="http://schemas.microsoft.com/office/drawing/2014/chart" uri="{C3380CC4-5D6E-409C-BE32-E72D297353CC}">
              <c16:uniqueId val="{00000000-FD74-4675-887B-D05CD9ED0C3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62.83</c:v>
                </c:pt>
                <c:pt idx="1">
                  <c:v>62.05</c:v>
                </c:pt>
                <c:pt idx="2">
                  <c:v>63.23</c:v>
                </c:pt>
                <c:pt idx="3">
                  <c:v>62.59</c:v>
                </c:pt>
                <c:pt idx="4">
                  <c:v>61.81</c:v>
                </c:pt>
              </c:numCache>
            </c:numRef>
          </c:val>
          <c:smooth val="0"/>
          <c:extLst>
            <c:ext xmlns:c16="http://schemas.microsoft.com/office/drawing/2014/chart" uri="{C3380CC4-5D6E-409C-BE32-E72D297353CC}">
              <c16:uniqueId val="{00000001-FD74-4675-887B-D05CD9ED0C3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82.99</c:v>
                </c:pt>
                <c:pt idx="1">
                  <c:v>82.99</c:v>
                </c:pt>
                <c:pt idx="2">
                  <c:v>82.99</c:v>
                </c:pt>
                <c:pt idx="3">
                  <c:v>82.35</c:v>
                </c:pt>
                <c:pt idx="4">
                  <c:v>82.76</c:v>
                </c:pt>
              </c:numCache>
            </c:numRef>
          </c:val>
          <c:extLst>
            <c:ext xmlns:c16="http://schemas.microsoft.com/office/drawing/2014/chart" uri="{C3380CC4-5D6E-409C-BE32-E72D297353CC}">
              <c16:uniqueId val="{00000000-2A47-4C7D-AF78-0545745947D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88.86</c:v>
                </c:pt>
                <c:pt idx="1">
                  <c:v>89.11</c:v>
                </c:pt>
                <c:pt idx="2">
                  <c:v>89.35</c:v>
                </c:pt>
                <c:pt idx="3">
                  <c:v>89.7</c:v>
                </c:pt>
                <c:pt idx="4">
                  <c:v>89.24</c:v>
                </c:pt>
              </c:numCache>
            </c:numRef>
          </c:val>
          <c:smooth val="0"/>
          <c:extLst>
            <c:ext xmlns:c16="http://schemas.microsoft.com/office/drawing/2014/chart" uri="{C3380CC4-5D6E-409C-BE32-E72D297353CC}">
              <c16:uniqueId val="{00000001-2A47-4C7D-AF78-0545745947D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117.29</c:v>
                </c:pt>
                <c:pt idx="1">
                  <c:v>115.46</c:v>
                </c:pt>
                <c:pt idx="2">
                  <c:v>115.07</c:v>
                </c:pt>
                <c:pt idx="3">
                  <c:v>113.3</c:v>
                </c:pt>
                <c:pt idx="4">
                  <c:v>109.53</c:v>
                </c:pt>
              </c:numCache>
            </c:numRef>
          </c:val>
          <c:extLst>
            <c:ext xmlns:c16="http://schemas.microsoft.com/office/drawing/2014/chart" uri="{C3380CC4-5D6E-409C-BE32-E72D297353CC}">
              <c16:uniqueId val="{00000000-A01C-463B-BAA9-51D066FFB93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113.82</c:v>
                </c:pt>
                <c:pt idx="1">
                  <c:v>112.82</c:v>
                </c:pt>
                <c:pt idx="2">
                  <c:v>111.21</c:v>
                </c:pt>
                <c:pt idx="3">
                  <c:v>111.89</c:v>
                </c:pt>
                <c:pt idx="4">
                  <c:v>109.99</c:v>
                </c:pt>
              </c:numCache>
            </c:numRef>
          </c:val>
          <c:smooth val="0"/>
          <c:extLst>
            <c:ext xmlns:c16="http://schemas.microsoft.com/office/drawing/2014/chart" uri="{C3380CC4-5D6E-409C-BE32-E72D297353CC}">
              <c16:uniqueId val="{00000001-A01C-463B-BAA9-51D066FFB93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47.94</c:v>
                </c:pt>
                <c:pt idx="1">
                  <c:v>48.5</c:v>
                </c:pt>
                <c:pt idx="2">
                  <c:v>49.51</c:v>
                </c:pt>
                <c:pt idx="3">
                  <c:v>50.09</c:v>
                </c:pt>
                <c:pt idx="4">
                  <c:v>50.88</c:v>
                </c:pt>
              </c:numCache>
            </c:numRef>
          </c:val>
          <c:extLst>
            <c:ext xmlns:c16="http://schemas.microsoft.com/office/drawing/2014/chart" uri="{C3380CC4-5D6E-409C-BE32-E72D297353CC}">
              <c16:uniqueId val="{00000000-3EAC-42EF-9EC5-5DCEC724A94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47.89</c:v>
                </c:pt>
                <c:pt idx="1">
                  <c:v>48.69</c:v>
                </c:pt>
                <c:pt idx="2">
                  <c:v>49.62</c:v>
                </c:pt>
                <c:pt idx="3">
                  <c:v>50.5</c:v>
                </c:pt>
                <c:pt idx="4">
                  <c:v>51.28</c:v>
                </c:pt>
              </c:numCache>
            </c:numRef>
          </c:val>
          <c:smooth val="0"/>
          <c:extLst>
            <c:ext xmlns:c16="http://schemas.microsoft.com/office/drawing/2014/chart" uri="{C3380CC4-5D6E-409C-BE32-E72D297353CC}">
              <c16:uniqueId val="{00000001-3EAC-42EF-9EC5-5DCEC724A94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12.68</c:v>
                </c:pt>
                <c:pt idx="1">
                  <c:v>15.24</c:v>
                </c:pt>
                <c:pt idx="2">
                  <c:v>16.89</c:v>
                </c:pt>
                <c:pt idx="3">
                  <c:v>18.09</c:v>
                </c:pt>
                <c:pt idx="4">
                  <c:v>18.98</c:v>
                </c:pt>
              </c:numCache>
            </c:numRef>
          </c:val>
          <c:extLst>
            <c:ext xmlns:c16="http://schemas.microsoft.com/office/drawing/2014/chart" uri="{C3380CC4-5D6E-409C-BE32-E72D297353CC}">
              <c16:uniqueId val="{00000000-7468-42A5-B770-652EA4B252F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16.899999999999999</c:v>
                </c:pt>
                <c:pt idx="1">
                  <c:v>18.260000000000002</c:v>
                </c:pt>
                <c:pt idx="2">
                  <c:v>19.510000000000002</c:v>
                </c:pt>
                <c:pt idx="3">
                  <c:v>21.19</c:v>
                </c:pt>
                <c:pt idx="4">
                  <c:v>22.64</c:v>
                </c:pt>
              </c:numCache>
            </c:numRef>
          </c:val>
          <c:smooth val="0"/>
          <c:extLst>
            <c:ext xmlns:c16="http://schemas.microsoft.com/office/drawing/2014/chart" uri="{C3380CC4-5D6E-409C-BE32-E72D297353CC}">
              <c16:uniqueId val="{00000001-7468-42A5-B770-652EA4B252F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312-494C-A3F4-921B5D89281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0.45</c:v>
                </c:pt>
                <c:pt idx="4">
                  <c:v>0</c:v>
                </c:pt>
              </c:numCache>
            </c:numRef>
          </c:val>
          <c:smooth val="0"/>
          <c:extLst>
            <c:ext xmlns:c16="http://schemas.microsoft.com/office/drawing/2014/chart" uri="{C3380CC4-5D6E-409C-BE32-E72D297353CC}">
              <c16:uniqueId val="{00000001-9312-494C-A3F4-921B5D89281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195.96</c:v>
                </c:pt>
                <c:pt idx="1">
                  <c:v>187.11</c:v>
                </c:pt>
                <c:pt idx="2">
                  <c:v>271.39999999999998</c:v>
                </c:pt>
                <c:pt idx="3">
                  <c:v>300.58</c:v>
                </c:pt>
                <c:pt idx="4">
                  <c:v>271.16000000000003</c:v>
                </c:pt>
              </c:numCache>
            </c:numRef>
          </c:val>
          <c:extLst>
            <c:ext xmlns:c16="http://schemas.microsoft.com/office/drawing/2014/chart" uri="{C3380CC4-5D6E-409C-BE32-E72D297353CC}">
              <c16:uniqueId val="{00000000-E9E5-494F-B443-05943D251A9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335.6</c:v>
                </c:pt>
                <c:pt idx="1">
                  <c:v>358.91</c:v>
                </c:pt>
                <c:pt idx="2">
                  <c:v>360.96</c:v>
                </c:pt>
                <c:pt idx="3">
                  <c:v>351.29</c:v>
                </c:pt>
                <c:pt idx="4">
                  <c:v>364.24</c:v>
                </c:pt>
              </c:numCache>
            </c:numRef>
          </c:val>
          <c:smooth val="0"/>
          <c:extLst>
            <c:ext xmlns:c16="http://schemas.microsoft.com/office/drawing/2014/chart" uri="{C3380CC4-5D6E-409C-BE32-E72D297353CC}">
              <c16:uniqueId val="{00000001-E9E5-494F-B443-05943D251A9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77.239999999999995</c:v>
                </c:pt>
                <c:pt idx="1">
                  <c:v>78.28</c:v>
                </c:pt>
                <c:pt idx="2">
                  <c:v>78.989999999999995</c:v>
                </c:pt>
                <c:pt idx="3">
                  <c:v>75.73</c:v>
                </c:pt>
                <c:pt idx="4">
                  <c:v>74.22</c:v>
                </c:pt>
              </c:numCache>
            </c:numRef>
          </c:val>
          <c:extLst>
            <c:ext xmlns:c16="http://schemas.microsoft.com/office/drawing/2014/chart" uri="{C3380CC4-5D6E-409C-BE32-E72D297353CC}">
              <c16:uniqueId val="{00000000-3491-4A67-9599-B504E0832BE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258.26</c:v>
                </c:pt>
                <c:pt idx="1">
                  <c:v>247.27</c:v>
                </c:pt>
                <c:pt idx="2">
                  <c:v>239.18</c:v>
                </c:pt>
                <c:pt idx="3">
                  <c:v>236.29</c:v>
                </c:pt>
                <c:pt idx="4">
                  <c:v>238.77</c:v>
                </c:pt>
              </c:numCache>
            </c:numRef>
          </c:val>
          <c:smooth val="0"/>
          <c:extLst>
            <c:ext xmlns:c16="http://schemas.microsoft.com/office/drawing/2014/chart" uri="{C3380CC4-5D6E-409C-BE32-E72D297353CC}">
              <c16:uniqueId val="{00000001-3491-4A67-9599-B504E0832BE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115.44</c:v>
                </c:pt>
                <c:pt idx="1">
                  <c:v>113.37</c:v>
                </c:pt>
                <c:pt idx="2">
                  <c:v>113.17</c:v>
                </c:pt>
                <c:pt idx="3">
                  <c:v>110.61</c:v>
                </c:pt>
                <c:pt idx="4">
                  <c:v>105.52</c:v>
                </c:pt>
              </c:numCache>
            </c:numRef>
          </c:val>
          <c:extLst>
            <c:ext xmlns:c16="http://schemas.microsoft.com/office/drawing/2014/chart" uri="{C3380CC4-5D6E-409C-BE32-E72D297353CC}">
              <c16:uniqueId val="{00000000-CEA1-4237-8903-70D34A84A9B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106.07</c:v>
                </c:pt>
                <c:pt idx="1">
                  <c:v>105.34</c:v>
                </c:pt>
                <c:pt idx="2">
                  <c:v>101.89</c:v>
                </c:pt>
                <c:pt idx="3">
                  <c:v>104.33</c:v>
                </c:pt>
                <c:pt idx="4">
                  <c:v>98.85</c:v>
                </c:pt>
              </c:numCache>
            </c:numRef>
          </c:val>
          <c:smooth val="0"/>
          <c:extLst>
            <c:ext xmlns:c16="http://schemas.microsoft.com/office/drawing/2014/chart" uri="{C3380CC4-5D6E-409C-BE32-E72D297353CC}">
              <c16:uniqueId val="{00000001-CEA1-4237-8903-70D34A84A9B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86.85</c:v>
                </c:pt>
                <c:pt idx="1">
                  <c:v>88.57</c:v>
                </c:pt>
                <c:pt idx="2">
                  <c:v>88.26</c:v>
                </c:pt>
                <c:pt idx="3">
                  <c:v>90.51</c:v>
                </c:pt>
                <c:pt idx="4">
                  <c:v>95.04</c:v>
                </c:pt>
              </c:numCache>
            </c:numRef>
          </c:val>
          <c:extLst>
            <c:ext xmlns:c16="http://schemas.microsoft.com/office/drawing/2014/chart" uri="{C3380CC4-5D6E-409C-BE32-E72D297353CC}">
              <c16:uniqueId val="{00000000-AEBC-495E-B62C-522020C584E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159.22</c:v>
                </c:pt>
                <c:pt idx="1">
                  <c:v>159.6</c:v>
                </c:pt>
                <c:pt idx="2">
                  <c:v>156.32</c:v>
                </c:pt>
                <c:pt idx="3">
                  <c:v>157.4</c:v>
                </c:pt>
                <c:pt idx="4">
                  <c:v>162.61000000000001</c:v>
                </c:pt>
              </c:numCache>
            </c:numRef>
          </c:val>
          <c:smooth val="0"/>
          <c:extLst>
            <c:ext xmlns:c16="http://schemas.microsoft.com/office/drawing/2014/chart" uri="{C3380CC4-5D6E-409C-BE32-E72D297353CC}">
              <c16:uniqueId val="{00000001-AEBC-495E-B62C-522020C584E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U31" zoomScaleNormal="100" workbookViewId="0">
      <selection activeCell="BL45" sqref="BL45:BZ4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静岡県　富士宮市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A3</v>
      </c>
      <c r="X8" s="44"/>
      <c r="Y8" s="44"/>
      <c r="Z8" s="44"/>
      <c r="AA8" s="44"/>
      <c r="AB8" s="44"/>
      <c r="AC8" s="44"/>
      <c r="AD8" s="44" t="str">
        <f>データ!$M$6</f>
        <v>非設置</v>
      </c>
      <c r="AE8" s="44"/>
      <c r="AF8" s="44"/>
      <c r="AG8" s="44"/>
      <c r="AH8" s="44"/>
      <c r="AI8" s="44"/>
      <c r="AJ8" s="44"/>
      <c r="AK8" s="2"/>
      <c r="AL8" s="45">
        <f>データ!$R$6</f>
        <v>129250</v>
      </c>
      <c r="AM8" s="45"/>
      <c r="AN8" s="45"/>
      <c r="AO8" s="45"/>
      <c r="AP8" s="45"/>
      <c r="AQ8" s="45"/>
      <c r="AR8" s="45"/>
      <c r="AS8" s="45"/>
      <c r="AT8" s="46">
        <f>データ!$S$6</f>
        <v>389.08</v>
      </c>
      <c r="AU8" s="47"/>
      <c r="AV8" s="47"/>
      <c r="AW8" s="47"/>
      <c r="AX8" s="47"/>
      <c r="AY8" s="47"/>
      <c r="AZ8" s="47"/>
      <c r="BA8" s="47"/>
      <c r="BB8" s="48">
        <f>データ!$T$6</f>
        <v>332.19</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91.97</v>
      </c>
      <c r="J10" s="47"/>
      <c r="K10" s="47"/>
      <c r="L10" s="47"/>
      <c r="M10" s="47"/>
      <c r="N10" s="47"/>
      <c r="O10" s="81"/>
      <c r="P10" s="48">
        <f>データ!$P$6</f>
        <v>95.27</v>
      </c>
      <c r="Q10" s="48"/>
      <c r="R10" s="48"/>
      <c r="S10" s="48"/>
      <c r="T10" s="48"/>
      <c r="U10" s="48"/>
      <c r="V10" s="48"/>
      <c r="W10" s="45">
        <f>データ!$Q$6</f>
        <v>1815</v>
      </c>
      <c r="X10" s="45"/>
      <c r="Y10" s="45"/>
      <c r="Z10" s="45"/>
      <c r="AA10" s="45"/>
      <c r="AB10" s="45"/>
      <c r="AC10" s="45"/>
      <c r="AD10" s="2"/>
      <c r="AE10" s="2"/>
      <c r="AF10" s="2"/>
      <c r="AG10" s="2"/>
      <c r="AH10" s="2"/>
      <c r="AI10" s="2"/>
      <c r="AJ10" s="2"/>
      <c r="AK10" s="2"/>
      <c r="AL10" s="45">
        <f>データ!$U$6</f>
        <v>122613</v>
      </c>
      <c r="AM10" s="45"/>
      <c r="AN10" s="45"/>
      <c r="AO10" s="45"/>
      <c r="AP10" s="45"/>
      <c r="AQ10" s="45"/>
      <c r="AR10" s="45"/>
      <c r="AS10" s="45"/>
      <c r="AT10" s="46">
        <f>データ!$V$6</f>
        <v>108.42</v>
      </c>
      <c r="AU10" s="47"/>
      <c r="AV10" s="47"/>
      <c r="AW10" s="47"/>
      <c r="AX10" s="47"/>
      <c r="AY10" s="47"/>
      <c r="AZ10" s="47"/>
      <c r="BA10" s="47"/>
      <c r="BB10" s="48">
        <f>データ!$W$6</f>
        <v>1130.9100000000001</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NgBJXUtffl++4hlWHKmprLR8tzs3yG9QveVGhSu1kXO9RkTObBgGoQPzyOpOfkj6kWuueBgJm1MCY7OCI/GEpw==" saltValue="3kEpHG3oots8X9FL7kjkV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222071</v>
      </c>
      <c r="D6" s="20">
        <f t="shared" si="3"/>
        <v>46</v>
      </c>
      <c r="E6" s="20">
        <f t="shared" si="3"/>
        <v>1</v>
      </c>
      <c r="F6" s="20">
        <f t="shared" si="3"/>
        <v>0</v>
      </c>
      <c r="G6" s="20">
        <f t="shared" si="3"/>
        <v>1</v>
      </c>
      <c r="H6" s="20" t="str">
        <f t="shared" si="3"/>
        <v>静岡県　富士宮市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91.97</v>
      </c>
      <c r="P6" s="21">
        <f t="shared" si="3"/>
        <v>95.27</v>
      </c>
      <c r="Q6" s="21">
        <f t="shared" si="3"/>
        <v>1815</v>
      </c>
      <c r="R6" s="21">
        <f t="shared" si="3"/>
        <v>129250</v>
      </c>
      <c r="S6" s="21">
        <f t="shared" si="3"/>
        <v>389.08</v>
      </c>
      <c r="T6" s="21">
        <f t="shared" si="3"/>
        <v>332.19</v>
      </c>
      <c r="U6" s="21">
        <f t="shared" si="3"/>
        <v>122613</v>
      </c>
      <c r="V6" s="21">
        <f t="shared" si="3"/>
        <v>108.42</v>
      </c>
      <c r="W6" s="21">
        <f t="shared" si="3"/>
        <v>1130.9100000000001</v>
      </c>
      <c r="X6" s="22">
        <f>IF(X7="",NA(),X7)</f>
        <v>117.29</v>
      </c>
      <c r="Y6" s="22">
        <f t="shared" ref="Y6:AG6" si="4">IF(Y7="",NA(),Y7)</f>
        <v>115.46</v>
      </c>
      <c r="Z6" s="22">
        <f t="shared" si="4"/>
        <v>115.07</v>
      </c>
      <c r="AA6" s="22">
        <f t="shared" si="4"/>
        <v>113.3</v>
      </c>
      <c r="AB6" s="22">
        <f t="shared" si="4"/>
        <v>109.53</v>
      </c>
      <c r="AC6" s="22">
        <f t="shared" si="4"/>
        <v>113.82</v>
      </c>
      <c r="AD6" s="22">
        <f t="shared" si="4"/>
        <v>112.82</v>
      </c>
      <c r="AE6" s="22">
        <f t="shared" si="4"/>
        <v>111.21</v>
      </c>
      <c r="AF6" s="22">
        <f t="shared" si="4"/>
        <v>111.89</v>
      </c>
      <c r="AG6" s="22">
        <f t="shared" si="4"/>
        <v>109.99</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2">
        <f t="shared" si="5"/>
        <v>0.45</v>
      </c>
      <c r="AR6" s="21">
        <f t="shared" si="5"/>
        <v>0</v>
      </c>
      <c r="AS6" s="21" t="str">
        <f>IF(AS7="","",IF(AS7="-","【-】","【"&amp;SUBSTITUTE(TEXT(AS7,"#,##0.00"),"-","△")&amp;"】"))</f>
        <v>【1.34】</v>
      </c>
      <c r="AT6" s="22">
        <f>IF(AT7="",NA(),AT7)</f>
        <v>195.96</v>
      </c>
      <c r="AU6" s="22">
        <f t="shared" ref="AU6:BC6" si="6">IF(AU7="",NA(),AU7)</f>
        <v>187.11</v>
      </c>
      <c r="AV6" s="22">
        <f t="shared" si="6"/>
        <v>271.39999999999998</v>
      </c>
      <c r="AW6" s="22">
        <f t="shared" si="6"/>
        <v>300.58</v>
      </c>
      <c r="AX6" s="22">
        <f t="shared" si="6"/>
        <v>271.16000000000003</v>
      </c>
      <c r="AY6" s="22">
        <f t="shared" si="6"/>
        <v>335.6</v>
      </c>
      <c r="AZ6" s="22">
        <f t="shared" si="6"/>
        <v>358.91</v>
      </c>
      <c r="BA6" s="22">
        <f t="shared" si="6"/>
        <v>360.96</v>
      </c>
      <c r="BB6" s="22">
        <f t="shared" si="6"/>
        <v>351.29</v>
      </c>
      <c r="BC6" s="22">
        <f t="shared" si="6"/>
        <v>364.24</v>
      </c>
      <c r="BD6" s="21" t="str">
        <f>IF(BD7="","",IF(BD7="-","【-】","【"&amp;SUBSTITUTE(TEXT(BD7,"#,##0.00"),"-","△")&amp;"】"))</f>
        <v>【252.29】</v>
      </c>
      <c r="BE6" s="22">
        <f>IF(BE7="",NA(),BE7)</f>
        <v>77.239999999999995</v>
      </c>
      <c r="BF6" s="22">
        <f t="shared" ref="BF6:BN6" si="7">IF(BF7="",NA(),BF7)</f>
        <v>78.28</v>
      </c>
      <c r="BG6" s="22">
        <f t="shared" si="7"/>
        <v>78.989999999999995</v>
      </c>
      <c r="BH6" s="22">
        <f t="shared" si="7"/>
        <v>75.73</v>
      </c>
      <c r="BI6" s="22">
        <f t="shared" si="7"/>
        <v>74.22</v>
      </c>
      <c r="BJ6" s="22">
        <f t="shared" si="7"/>
        <v>258.26</v>
      </c>
      <c r="BK6" s="22">
        <f t="shared" si="7"/>
        <v>247.27</v>
      </c>
      <c r="BL6" s="22">
        <f t="shared" si="7"/>
        <v>239.18</v>
      </c>
      <c r="BM6" s="22">
        <f t="shared" si="7"/>
        <v>236.29</v>
      </c>
      <c r="BN6" s="22">
        <f t="shared" si="7"/>
        <v>238.77</v>
      </c>
      <c r="BO6" s="21" t="str">
        <f>IF(BO7="","",IF(BO7="-","【-】","【"&amp;SUBSTITUTE(TEXT(BO7,"#,##0.00"),"-","△")&amp;"】"))</f>
        <v>【268.07】</v>
      </c>
      <c r="BP6" s="22">
        <f>IF(BP7="",NA(),BP7)</f>
        <v>115.44</v>
      </c>
      <c r="BQ6" s="22">
        <f t="shared" ref="BQ6:BY6" si="8">IF(BQ7="",NA(),BQ7)</f>
        <v>113.37</v>
      </c>
      <c r="BR6" s="22">
        <f t="shared" si="8"/>
        <v>113.17</v>
      </c>
      <c r="BS6" s="22">
        <f t="shared" si="8"/>
        <v>110.61</v>
      </c>
      <c r="BT6" s="22">
        <f t="shared" si="8"/>
        <v>105.52</v>
      </c>
      <c r="BU6" s="22">
        <f t="shared" si="8"/>
        <v>106.07</v>
      </c>
      <c r="BV6" s="22">
        <f t="shared" si="8"/>
        <v>105.34</v>
      </c>
      <c r="BW6" s="22">
        <f t="shared" si="8"/>
        <v>101.89</v>
      </c>
      <c r="BX6" s="22">
        <f t="shared" si="8"/>
        <v>104.33</v>
      </c>
      <c r="BY6" s="22">
        <f t="shared" si="8"/>
        <v>98.85</v>
      </c>
      <c r="BZ6" s="21" t="str">
        <f>IF(BZ7="","",IF(BZ7="-","【-】","【"&amp;SUBSTITUTE(TEXT(BZ7,"#,##0.00"),"-","△")&amp;"】"))</f>
        <v>【97.47】</v>
      </c>
      <c r="CA6" s="22">
        <f>IF(CA7="",NA(),CA7)</f>
        <v>86.85</v>
      </c>
      <c r="CB6" s="22">
        <f t="shared" ref="CB6:CJ6" si="9">IF(CB7="",NA(),CB7)</f>
        <v>88.57</v>
      </c>
      <c r="CC6" s="22">
        <f t="shared" si="9"/>
        <v>88.26</v>
      </c>
      <c r="CD6" s="22">
        <f t="shared" si="9"/>
        <v>90.51</v>
      </c>
      <c r="CE6" s="22">
        <f t="shared" si="9"/>
        <v>95.04</v>
      </c>
      <c r="CF6" s="22">
        <f t="shared" si="9"/>
        <v>159.22</v>
      </c>
      <c r="CG6" s="22">
        <f t="shared" si="9"/>
        <v>159.6</v>
      </c>
      <c r="CH6" s="22">
        <f t="shared" si="9"/>
        <v>156.32</v>
      </c>
      <c r="CI6" s="22">
        <f t="shared" si="9"/>
        <v>157.4</v>
      </c>
      <c r="CJ6" s="22">
        <f t="shared" si="9"/>
        <v>162.61000000000001</v>
      </c>
      <c r="CK6" s="21" t="str">
        <f>IF(CK7="","",IF(CK7="-","【-】","【"&amp;SUBSTITUTE(TEXT(CK7,"#,##0.00"),"-","△")&amp;"】"))</f>
        <v>【174.75】</v>
      </c>
      <c r="CL6" s="22">
        <f>IF(CL7="",NA(),CL7)</f>
        <v>66.36</v>
      </c>
      <c r="CM6" s="22">
        <f t="shared" ref="CM6:CU6" si="10">IF(CM7="",NA(),CM7)</f>
        <v>65.66</v>
      </c>
      <c r="CN6" s="22">
        <f t="shared" si="10"/>
        <v>65.72</v>
      </c>
      <c r="CO6" s="22">
        <f t="shared" si="10"/>
        <v>65.67</v>
      </c>
      <c r="CP6" s="22">
        <f t="shared" si="10"/>
        <v>64.5</v>
      </c>
      <c r="CQ6" s="22">
        <f t="shared" si="10"/>
        <v>62.83</v>
      </c>
      <c r="CR6" s="22">
        <f t="shared" si="10"/>
        <v>62.05</v>
      </c>
      <c r="CS6" s="22">
        <f t="shared" si="10"/>
        <v>63.23</v>
      </c>
      <c r="CT6" s="22">
        <f t="shared" si="10"/>
        <v>62.59</v>
      </c>
      <c r="CU6" s="22">
        <f t="shared" si="10"/>
        <v>61.81</v>
      </c>
      <c r="CV6" s="21" t="str">
        <f>IF(CV7="","",IF(CV7="-","【-】","【"&amp;SUBSTITUTE(TEXT(CV7,"#,##0.00"),"-","△")&amp;"】"))</f>
        <v>【59.97】</v>
      </c>
      <c r="CW6" s="22">
        <f>IF(CW7="",NA(),CW7)</f>
        <v>82.99</v>
      </c>
      <c r="CX6" s="22">
        <f t="shared" ref="CX6:DF6" si="11">IF(CX7="",NA(),CX7)</f>
        <v>82.99</v>
      </c>
      <c r="CY6" s="22">
        <f t="shared" si="11"/>
        <v>82.99</v>
      </c>
      <c r="CZ6" s="22">
        <f t="shared" si="11"/>
        <v>82.35</v>
      </c>
      <c r="DA6" s="22">
        <f t="shared" si="11"/>
        <v>82.76</v>
      </c>
      <c r="DB6" s="22">
        <f t="shared" si="11"/>
        <v>88.86</v>
      </c>
      <c r="DC6" s="22">
        <f t="shared" si="11"/>
        <v>89.11</v>
      </c>
      <c r="DD6" s="22">
        <f t="shared" si="11"/>
        <v>89.35</v>
      </c>
      <c r="DE6" s="22">
        <f t="shared" si="11"/>
        <v>89.7</v>
      </c>
      <c r="DF6" s="22">
        <f t="shared" si="11"/>
        <v>89.24</v>
      </c>
      <c r="DG6" s="21" t="str">
        <f>IF(DG7="","",IF(DG7="-","【-】","【"&amp;SUBSTITUTE(TEXT(DG7,"#,##0.00"),"-","△")&amp;"】"))</f>
        <v>【89.76】</v>
      </c>
      <c r="DH6" s="22">
        <f>IF(DH7="",NA(),DH7)</f>
        <v>47.94</v>
      </c>
      <c r="DI6" s="22">
        <f t="shared" ref="DI6:DQ6" si="12">IF(DI7="",NA(),DI7)</f>
        <v>48.5</v>
      </c>
      <c r="DJ6" s="22">
        <f t="shared" si="12"/>
        <v>49.51</v>
      </c>
      <c r="DK6" s="22">
        <f t="shared" si="12"/>
        <v>50.09</v>
      </c>
      <c r="DL6" s="22">
        <f t="shared" si="12"/>
        <v>50.88</v>
      </c>
      <c r="DM6" s="22">
        <f t="shared" si="12"/>
        <v>47.89</v>
      </c>
      <c r="DN6" s="22">
        <f t="shared" si="12"/>
        <v>48.69</v>
      </c>
      <c r="DO6" s="22">
        <f t="shared" si="12"/>
        <v>49.62</v>
      </c>
      <c r="DP6" s="22">
        <f t="shared" si="12"/>
        <v>50.5</v>
      </c>
      <c r="DQ6" s="22">
        <f t="shared" si="12"/>
        <v>51.28</v>
      </c>
      <c r="DR6" s="21" t="str">
        <f>IF(DR7="","",IF(DR7="-","【-】","【"&amp;SUBSTITUTE(TEXT(DR7,"#,##0.00"),"-","△")&amp;"】"))</f>
        <v>【51.51】</v>
      </c>
      <c r="DS6" s="22">
        <f>IF(DS7="",NA(),DS7)</f>
        <v>12.68</v>
      </c>
      <c r="DT6" s="22">
        <f t="shared" ref="DT6:EB6" si="13">IF(DT7="",NA(),DT7)</f>
        <v>15.24</v>
      </c>
      <c r="DU6" s="22">
        <f t="shared" si="13"/>
        <v>16.89</v>
      </c>
      <c r="DV6" s="22">
        <f t="shared" si="13"/>
        <v>18.09</v>
      </c>
      <c r="DW6" s="22">
        <f t="shared" si="13"/>
        <v>18.98</v>
      </c>
      <c r="DX6" s="22">
        <f t="shared" si="13"/>
        <v>16.899999999999999</v>
      </c>
      <c r="DY6" s="22">
        <f t="shared" si="13"/>
        <v>18.260000000000002</v>
      </c>
      <c r="DZ6" s="22">
        <f t="shared" si="13"/>
        <v>19.510000000000002</v>
      </c>
      <c r="EA6" s="22">
        <f t="shared" si="13"/>
        <v>21.19</v>
      </c>
      <c r="EB6" s="22">
        <f t="shared" si="13"/>
        <v>22.64</v>
      </c>
      <c r="EC6" s="21" t="str">
        <f>IF(EC7="","",IF(EC7="-","【-】","【"&amp;SUBSTITUTE(TEXT(EC7,"#,##0.00"),"-","△")&amp;"】"))</f>
        <v>【23.75】</v>
      </c>
      <c r="ED6" s="22">
        <f>IF(ED7="",NA(),ED7)</f>
        <v>0.56000000000000005</v>
      </c>
      <c r="EE6" s="22">
        <f t="shared" ref="EE6:EM6" si="14">IF(EE7="",NA(),EE7)</f>
        <v>0.59</v>
      </c>
      <c r="EF6" s="22">
        <f t="shared" si="14"/>
        <v>0.47</v>
      </c>
      <c r="EG6" s="22">
        <f t="shared" si="14"/>
        <v>0.71</v>
      </c>
      <c r="EH6" s="22">
        <f t="shared" si="14"/>
        <v>0.56999999999999995</v>
      </c>
      <c r="EI6" s="22">
        <f t="shared" si="14"/>
        <v>0.72</v>
      </c>
      <c r="EJ6" s="22">
        <f t="shared" si="14"/>
        <v>0.66</v>
      </c>
      <c r="EK6" s="22">
        <f t="shared" si="14"/>
        <v>0.67</v>
      </c>
      <c r="EL6" s="22">
        <f t="shared" si="14"/>
        <v>0.62</v>
      </c>
      <c r="EM6" s="22">
        <f t="shared" si="14"/>
        <v>0.6</v>
      </c>
      <c r="EN6" s="21" t="str">
        <f>IF(EN7="","",IF(EN7="-","【-】","【"&amp;SUBSTITUTE(TEXT(EN7,"#,##0.00"),"-","△")&amp;"】"))</f>
        <v>【0.67】</v>
      </c>
    </row>
    <row r="7" spans="1:144" s="23" customFormat="1" x14ac:dyDescent="0.2">
      <c r="A7" s="15"/>
      <c r="B7" s="24">
        <v>2022</v>
      </c>
      <c r="C7" s="24">
        <v>222071</v>
      </c>
      <c r="D7" s="24">
        <v>46</v>
      </c>
      <c r="E7" s="24">
        <v>1</v>
      </c>
      <c r="F7" s="24">
        <v>0</v>
      </c>
      <c r="G7" s="24">
        <v>1</v>
      </c>
      <c r="H7" s="24" t="s">
        <v>93</v>
      </c>
      <c r="I7" s="24" t="s">
        <v>94</v>
      </c>
      <c r="J7" s="24" t="s">
        <v>95</v>
      </c>
      <c r="K7" s="24" t="s">
        <v>96</v>
      </c>
      <c r="L7" s="24" t="s">
        <v>97</v>
      </c>
      <c r="M7" s="24" t="s">
        <v>98</v>
      </c>
      <c r="N7" s="25" t="s">
        <v>99</v>
      </c>
      <c r="O7" s="25">
        <v>91.97</v>
      </c>
      <c r="P7" s="25">
        <v>95.27</v>
      </c>
      <c r="Q7" s="25">
        <v>1815</v>
      </c>
      <c r="R7" s="25">
        <v>129250</v>
      </c>
      <c r="S7" s="25">
        <v>389.08</v>
      </c>
      <c r="T7" s="25">
        <v>332.19</v>
      </c>
      <c r="U7" s="25">
        <v>122613</v>
      </c>
      <c r="V7" s="25">
        <v>108.42</v>
      </c>
      <c r="W7" s="25">
        <v>1130.9100000000001</v>
      </c>
      <c r="X7" s="25">
        <v>117.29</v>
      </c>
      <c r="Y7" s="25">
        <v>115.46</v>
      </c>
      <c r="Z7" s="25">
        <v>115.07</v>
      </c>
      <c r="AA7" s="25">
        <v>113.3</v>
      </c>
      <c r="AB7" s="25">
        <v>109.53</v>
      </c>
      <c r="AC7" s="25">
        <v>113.82</v>
      </c>
      <c r="AD7" s="25">
        <v>112.82</v>
      </c>
      <c r="AE7" s="25">
        <v>111.21</v>
      </c>
      <c r="AF7" s="25">
        <v>111.89</v>
      </c>
      <c r="AG7" s="25">
        <v>109.99</v>
      </c>
      <c r="AH7" s="25">
        <v>108.7</v>
      </c>
      <c r="AI7" s="25">
        <v>0</v>
      </c>
      <c r="AJ7" s="25">
        <v>0</v>
      </c>
      <c r="AK7" s="25">
        <v>0</v>
      </c>
      <c r="AL7" s="25">
        <v>0</v>
      </c>
      <c r="AM7" s="25">
        <v>0</v>
      </c>
      <c r="AN7" s="25">
        <v>0</v>
      </c>
      <c r="AO7" s="25">
        <v>0</v>
      </c>
      <c r="AP7" s="25">
        <v>0</v>
      </c>
      <c r="AQ7" s="25">
        <v>0.45</v>
      </c>
      <c r="AR7" s="25">
        <v>0</v>
      </c>
      <c r="AS7" s="25">
        <v>1.34</v>
      </c>
      <c r="AT7" s="25">
        <v>195.96</v>
      </c>
      <c r="AU7" s="25">
        <v>187.11</v>
      </c>
      <c r="AV7" s="25">
        <v>271.39999999999998</v>
      </c>
      <c r="AW7" s="25">
        <v>300.58</v>
      </c>
      <c r="AX7" s="25">
        <v>271.16000000000003</v>
      </c>
      <c r="AY7" s="25">
        <v>335.6</v>
      </c>
      <c r="AZ7" s="25">
        <v>358.91</v>
      </c>
      <c r="BA7" s="25">
        <v>360.96</v>
      </c>
      <c r="BB7" s="25">
        <v>351.29</v>
      </c>
      <c r="BC7" s="25">
        <v>364.24</v>
      </c>
      <c r="BD7" s="25">
        <v>252.29</v>
      </c>
      <c r="BE7" s="25">
        <v>77.239999999999995</v>
      </c>
      <c r="BF7" s="25">
        <v>78.28</v>
      </c>
      <c r="BG7" s="25">
        <v>78.989999999999995</v>
      </c>
      <c r="BH7" s="25">
        <v>75.73</v>
      </c>
      <c r="BI7" s="25">
        <v>74.22</v>
      </c>
      <c r="BJ7" s="25">
        <v>258.26</v>
      </c>
      <c r="BK7" s="25">
        <v>247.27</v>
      </c>
      <c r="BL7" s="25">
        <v>239.18</v>
      </c>
      <c r="BM7" s="25">
        <v>236.29</v>
      </c>
      <c r="BN7" s="25">
        <v>238.77</v>
      </c>
      <c r="BO7" s="25">
        <v>268.07</v>
      </c>
      <c r="BP7" s="25">
        <v>115.44</v>
      </c>
      <c r="BQ7" s="25">
        <v>113.37</v>
      </c>
      <c r="BR7" s="25">
        <v>113.17</v>
      </c>
      <c r="BS7" s="25">
        <v>110.61</v>
      </c>
      <c r="BT7" s="25">
        <v>105.52</v>
      </c>
      <c r="BU7" s="25">
        <v>106.07</v>
      </c>
      <c r="BV7" s="25">
        <v>105.34</v>
      </c>
      <c r="BW7" s="25">
        <v>101.89</v>
      </c>
      <c r="BX7" s="25">
        <v>104.33</v>
      </c>
      <c r="BY7" s="25">
        <v>98.85</v>
      </c>
      <c r="BZ7" s="25">
        <v>97.47</v>
      </c>
      <c r="CA7" s="25">
        <v>86.85</v>
      </c>
      <c r="CB7" s="25">
        <v>88.57</v>
      </c>
      <c r="CC7" s="25">
        <v>88.26</v>
      </c>
      <c r="CD7" s="25">
        <v>90.51</v>
      </c>
      <c r="CE7" s="25">
        <v>95.04</v>
      </c>
      <c r="CF7" s="25">
        <v>159.22</v>
      </c>
      <c r="CG7" s="25">
        <v>159.6</v>
      </c>
      <c r="CH7" s="25">
        <v>156.32</v>
      </c>
      <c r="CI7" s="25">
        <v>157.4</v>
      </c>
      <c r="CJ7" s="25">
        <v>162.61000000000001</v>
      </c>
      <c r="CK7" s="25">
        <v>174.75</v>
      </c>
      <c r="CL7" s="25">
        <v>66.36</v>
      </c>
      <c r="CM7" s="25">
        <v>65.66</v>
      </c>
      <c r="CN7" s="25">
        <v>65.72</v>
      </c>
      <c r="CO7" s="25">
        <v>65.67</v>
      </c>
      <c r="CP7" s="25">
        <v>64.5</v>
      </c>
      <c r="CQ7" s="25">
        <v>62.83</v>
      </c>
      <c r="CR7" s="25">
        <v>62.05</v>
      </c>
      <c r="CS7" s="25">
        <v>63.23</v>
      </c>
      <c r="CT7" s="25">
        <v>62.59</v>
      </c>
      <c r="CU7" s="25">
        <v>61.81</v>
      </c>
      <c r="CV7" s="25">
        <v>59.97</v>
      </c>
      <c r="CW7" s="25">
        <v>82.99</v>
      </c>
      <c r="CX7" s="25">
        <v>82.99</v>
      </c>
      <c r="CY7" s="25">
        <v>82.99</v>
      </c>
      <c r="CZ7" s="25">
        <v>82.35</v>
      </c>
      <c r="DA7" s="25">
        <v>82.76</v>
      </c>
      <c r="DB7" s="25">
        <v>88.86</v>
      </c>
      <c r="DC7" s="25">
        <v>89.11</v>
      </c>
      <c r="DD7" s="25">
        <v>89.35</v>
      </c>
      <c r="DE7" s="25">
        <v>89.7</v>
      </c>
      <c r="DF7" s="25">
        <v>89.24</v>
      </c>
      <c r="DG7" s="25">
        <v>89.76</v>
      </c>
      <c r="DH7" s="25">
        <v>47.94</v>
      </c>
      <c r="DI7" s="25">
        <v>48.5</v>
      </c>
      <c r="DJ7" s="25">
        <v>49.51</v>
      </c>
      <c r="DK7" s="25">
        <v>50.09</v>
      </c>
      <c r="DL7" s="25">
        <v>50.88</v>
      </c>
      <c r="DM7" s="25">
        <v>47.89</v>
      </c>
      <c r="DN7" s="25">
        <v>48.69</v>
      </c>
      <c r="DO7" s="25">
        <v>49.62</v>
      </c>
      <c r="DP7" s="25">
        <v>50.5</v>
      </c>
      <c r="DQ7" s="25">
        <v>51.28</v>
      </c>
      <c r="DR7" s="25">
        <v>51.51</v>
      </c>
      <c r="DS7" s="25">
        <v>12.68</v>
      </c>
      <c r="DT7" s="25">
        <v>15.24</v>
      </c>
      <c r="DU7" s="25">
        <v>16.89</v>
      </c>
      <c r="DV7" s="25">
        <v>18.09</v>
      </c>
      <c r="DW7" s="25">
        <v>18.98</v>
      </c>
      <c r="DX7" s="25">
        <v>16.899999999999999</v>
      </c>
      <c r="DY7" s="25">
        <v>18.260000000000002</v>
      </c>
      <c r="DZ7" s="25">
        <v>19.510000000000002</v>
      </c>
      <c r="EA7" s="25">
        <v>21.19</v>
      </c>
      <c r="EB7" s="25">
        <v>22.64</v>
      </c>
      <c r="EC7" s="25">
        <v>23.75</v>
      </c>
      <c r="ED7" s="25">
        <v>0.56000000000000005</v>
      </c>
      <c r="EE7" s="25">
        <v>0.59</v>
      </c>
      <c r="EF7" s="25">
        <v>0.47</v>
      </c>
      <c r="EG7" s="25">
        <v>0.71</v>
      </c>
      <c r="EH7" s="25">
        <v>0.56999999999999995</v>
      </c>
      <c r="EI7" s="25">
        <v>0.72</v>
      </c>
      <c r="EJ7" s="25">
        <v>0.66</v>
      </c>
      <c r="EK7" s="25">
        <v>0.67</v>
      </c>
      <c r="EL7" s="25">
        <v>0.62</v>
      </c>
      <c r="EM7" s="25">
        <v>0.6</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小泉　工</cp:lastModifiedBy>
  <cp:lastPrinted>2024-02-07T06:27:02Z</cp:lastPrinted>
  <dcterms:created xsi:type="dcterms:W3CDTF">2023-12-05T00:55:05Z</dcterms:created>
  <dcterms:modified xsi:type="dcterms:W3CDTF">2024-02-07T08:05:12Z</dcterms:modified>
  <cp:category/>
</cp:coreProperties>
</file>