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i2xRlm9Kpz8SrXFXBb7CwbCIM6sEXQHXCAExazoWBmxxlEB/JV670WK9eYrs2kD7g0jcpJBaoi1KIRMNluq0g==" workbookSaltValue="HCE4f5ZtWtiVFZzX5FqIww==" workbookSpinCount="100000"/>
  <bookViews>
    <workbookView xWindow="0" yWindow="0" windowWidth="23040" windowHeight="9216"/>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<sst xmlns="http://schemas.openxmlformats.org/spreadsheetml/2006/main" xmlns:r="http://schemas.openxmlformats.org/officeDocument/2006/relationships" count="111" uniqueCount="111">
  <si>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</si>
  <si>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</si>
  <si>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静岡県　富士宮市</t>
  </si>
  <si>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</si>
  <si>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</si>
  <si>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</si>
  <si>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</si>
  <si>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</si>
  <si>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</si>
  <si>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</si>
  <si>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</si>
  <si>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</si>
  <si>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</si>
  <si>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</si>
  <si>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</si>
  <si>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</si>
  <si>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</si>
  <si>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</si>
  <si>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</si>
  <si>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</si>
  <si>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</si>
  <si>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</si>
  <si>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</si>
  <si>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</si>
  <si>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</si>
  <si>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</si>
  <si>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</si>
  <si>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</si>
  <si>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</si>
  <si>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</si>
  <si>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</si>
  <si>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</si>
  <si>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</si>
  <si>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</si>
  <si>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</si>
  <si>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</si>
  <si>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</si>
  <si>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</si>
  <si>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</si>
  <si>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</si>
  <si>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</si>
  <si>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</si>
  <si>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</si>
  <si>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</si>
  <si>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</si>
  <si>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</si>
  <si>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</si>
  <si>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</si>
  <si>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</si>
  <si>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</si>
  <si>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</si>
  <si>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</si>
  <si>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</si>
  <si>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</si>
  <si>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</si>
  <si>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</si>
  <si>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</si>
  <si>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</si>
  <si>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</si>
  <si>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</si>
  <si>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</si>
  <si>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</si>
  <si>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</si>
  <si>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</si>
  <si>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</si>
  <si>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</si>
  <si>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</si>
  <si>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</si>
  <si>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</si>
  <si>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</si>
  <si>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</si>
  <si>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</si>
  <si>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</si>
  <si>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</si>
  <si>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</si>
  <si>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</si>
  <si>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</si>
  <si>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</si>
  <si>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</si>
  <si>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</si>
  <si>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</si>
  <si>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</si>
  <si>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</si>
  <si>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</si>
  <si>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</si>
  <si>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</si>
  <si>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</si>
  <si>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</si>
  <si>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</si>
  <si>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</si>
  <si>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</si>
  <si>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</si>
  <si>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</si>
  <si>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</si>
  <si>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</si>
  <si>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</si>
  <si>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</si>
  <si>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</si>
  <si>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</si>
  <si>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</si>
  <si>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</si>
  <si>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</si>
  <si>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</si>
  <si>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</si>
  <si>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</si>
  <si>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</si>
  <si>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</si>
  <si>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</si>
  <si>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今後の水道事業においては人口減少などにより、料金収入の増加が見込めない状況にあります。
　また、近年の地震災害等における被害を鑑みると、ライフライン整備の必要性が再認識されたところであり、被害を最小限とするため耐震性の確保は喫緊の課題となっています。
　しかしながら、老朽管の布設替えや施設の改良等、耐震化を更に積極的に推進していくためには多大な資金が必要となるため、年度ごとの事業量を平準化し、良好な経営状況を維持していく必要があります。このため、富士宮市水道ビジョンに基づき、老朽管の更新及び施設の耐震化を効率的に行い、公営企業として独立採算制の原則に則り健全な経営を維持するとともに、常に安心・安全でおいしい水を安定供給できるように努めてまいります。</t>
  </si>
  <si>
    <r>
      <t>　各指標における経営状態については、類似団体の平均値と比較して比較的良好であり、健全性が維持されていると考えられます。これは当市が富士山麓の清流と豊富な湧水等の自然に恵まれ、おいしい水を安価に供給できる環境にあることなどが要因と考えられます。
　動力費の高騰化には歯止めがかかっていますが、委託料は増加傾向にあります。給水人口は減少していますが、大口使用量の増加などもあり、ほぼ前年度と同水準の給水収益を維持しています。そのため、①経常収支比率及び⑤料金回収率は穏やかな減少となっています。また</t>
    </r>
    <r>
      <rPr>
        <sz val="11"/>
        <color auto="1"/>
        <rFont val="ＭＳ ゴシック"/>
      </rPr>
      <t>修繕費は増加傾向にあるものの、動力費の減少などもあり⑥給水原価は横ばいで推移しており、今後もより一層経営の効率化を進めていく必要があります。
　③流動比率については、令和元年度からの企業債の借入により、増加傾向であると考えられます。
　④企業債残高対給水収益比率が平均値を下回っている主な要因については、平成19年度以前分の企業債の償還が進んでいることがあると考えられます。
　⑦施設利用率については、類似団体の平均値より高く、一日平均配水量の増加から上昇しています。
　⑧有収率については、市域面積が広く管路延長も長いことから、類似団体の平均値より低くなっています。漏水修繕の実施と自然漏水の減少に伴い、有収率は増加しています。</t>
    </r>
    <rPh sb="262" eb="264">
      <t>ドウリョク</t>
    </rPh>
    <rPh sb="264" eb="265">
      <t>ヒ</t>
    </rPh>
    <rPh sb="266" eb="268">
      <t>ゲンショウ</t>
    </rPh>
    <rPh sb="283" eb="285">
      <t>スイイ</t>
    </rPh>
    <phoneticPr fontId="1"/>
  </si>
  <si>
    <r>
      <t>　償却対象資産の減価償却の状況を示す①有形固定資産減価償却率は前年度比0.89 ポイント増の51.77%、法定耐用年数を経過した管路延長の割合を示す管路経年化率は前年度比1.21 ポイント増の20.19%と施設の老朽化が進んで</t>
    </r>
    <r>
      <rPr>
        <sz val="11"/>
        <color auto="1"/>
        <rFont val="ＭＳ ゴシック"/>
      </rPr>
      <t>います。工事材料費や人件費の高騰に伴い工事にかかる費用が増加していることもあり、当該年度に更新した管路延長の割合を示す管路更新率は前年度と同値の0.57%に留まっています。引き続き、計画的に施設の更新を図ってまいります。</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</si>
</sst>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0.59</c:v>
                </c:pt>
                <c:pt idx="1">
                  <c:v>0.47</c:v>
                </c:pt>
                <c:pt idx="2">
                  <c:v>0.71</c:v>
                </c:pt>
                <c:pt idx="3">
                  <c:v>0.56999999999999995</c:v>
                </c:pt>
                <c:pt idx="4">
                  <c:v>0.56999999999999995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0.66</c:v>
                </c:pt>
                <c:pt idx="1">
                  <c:v>0.67</c:v>
                </c:pt>
                <c:pt idx="2">
                  <c:v>0.62</c:v>
                </c:pt>
                <c:pt idx="3">
                  <c:v>0.6</c:v>
                </c:pt>
                <c:pt idx="4">
                  <c:v>0.57999999999999996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65.66</c:v>
                </c:pt>
                <c:pt idx="1">
                  <c:v>65.72</c:v>
                </c:pt>
                <c:pt idx="2">
                  <c:v>65.67</c:v>
                </c:pt>
                <c:pt idx="3">
                  <c:v>64.5</c:v>
                </c:pt>
                <c:pt idx="4">
                  <c:v>66.180000000000007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62.05</c:v>
                </c:pt>
                <c:pt idx="1">
                  <c:v>63.23</c:v>
                </c:pt>
                <c:pt idx="2">
                  <c:v>62.59</c:v>
                </c:pt>
                <c:pt idx="3">
                  <c:v>61.81</c:v>
                </c:pt>
                <c:pt idx="4">
                  <c:v>62.35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82.99</c:v>
                </c:pt>
                <c:pt idx="1">
                  <c:v>82.99</c:v>
                </c:pt>
                <c:pt idx="2">
                  <c:v>82.35</c:v>
                </c:pt>
                <c:pt idx="3">
                  <c:v>82.76</c:v>
                </c:pt>
                <c:pt idx="4">
                  <c:v>83.32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89.11</c:v>
                </c:pt>
                <c:pt idx="1">
                  <c:v>89.35</c:v>
                </c:pt>
                <c:pt idx="2">
                  <c:v>89.7</c:v>
                </c:pt>
                <c:pt idx="3">
                  <c:v>89.24</c:v>
                </c:pt>
                <c:pt idx="4">
                  <c:v>88.71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115.46</c:v>
                </c:pt>
                <c:pt idx="1">
                  <c:v>115.07</c:v>
                </c:pt>
                <c:pt idx="2">
                  <c:v>113.3</c:v>
                </c:pt>
                <c:pt idx="3">
                  <c:v>109.53</c:v>
                </c:pt>
                <c:pt idx="4">
                  <c:v>109.46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112.82</c:v>
                </c:pt>
                <c:pt idx="1">
                  <c:v>111.21</c:v>
                </c:pt>
                <c:pt idx="2">
                  <c:v>111.89</c:v>
                </c:pt>
                <c:pt idx="3">
                  <c:v>109.99</c:v>
                </c:pt>
                <c:pt idx="4">
                  <c:v>110.2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48.5</c:v>
                </c:pt>
                <c:pt idx="1">
                  <c:v>49.51</c:v>
                </c:pt>
                <c:pt idx="2">
                  <c:v>50.09</c:v>
                </c:pt>
                <c:pt idx="3">
                  <c:v>50.88</c:v>
                </c:pt>
                <c:pt idx="4">
                  <c:v>51.77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48.69</c:v>
                </c:pt>
                <c:pt idx="1">
                  <c:v>49.62</c:v>
                </c:pt>
                <c:pt idx="2">
                  <c:v>50.5</c:v>
                </c:pt>
                <c:pt idx="3">
                  <c:v>51.28</c:v>
                </c:pt>
                <c:pt idx="4">
                  <c:v>51.95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15.24</c:v>
                </c:pt>
                <c:pt idx="1">
                  <c:v>16.89</c:v>
                </c:pt>
                <c:pt idx="2">
                  <c:v>18.09</c:v>
                </c:pt>
                <c:pt idx="3">
                  <c:v>18.98</c:v>
                </c:pt>
                <c:pt idx="4">
                  <c:v>20.190000000000001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18.260000000000002</c:v>
                </c:pt>
                <c:pt idx="1">
                  <c:v>19.510000000000002</c:v>
                </c:pt>
                <c:pt idx="2">
                  <c:v>21.19</c:v>
                </c:pt>
                <c:pt idx="3">
                  <c:v>22.64</c:v>
                </c:pt>
                <c:pt idx="4">
                  <c:v>24.49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formatCode="#,##0.00;&quot;△&quot;#,##0.00;&quot;-&quot;">
                  <c:v>0.45</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187.11</c:v>
                </c:pt>
                <c:pt idx="1">
                  <c:v>271.39999999999998</c:v>
                </c:pt>
                <c:pt idx="2">
                  <c:v>300.58</c:v>
                </c:pt>
                <c:pt idx="3">
                  <c:v>271.16000000000003</c:v>
                </c:pt>
                <c:pt idx="4">
                  <c:v>276.66000000000003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358.91</c:v>
                </c:pt>
                <c:pt idx="1">
                  <c:v>360.96</c:v>
                </c:pt>
                <c:pt idx="2">
                  <c:v>351.29</c:v>
                </c:pt>
                <c:pt idx="3">
                  <c:v>364.24</c:v>
                </c:pt>
                <c:pt idx="4">
                  <c:v>369.82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78.28</c:v>
                </c:pt>
                <c:pt idx="1">
                  <c:v>78.989999999999995</c:v>
                </c:pt>
                <c:pt idx="2">
                  <c:v>75.73</c:v>
                </c:pt>
                <c:pt idx="3">
                  <c:v>74.22</c:v>
                </c:pt>
                <c:pt idx="4">
                  <c:v>75.510000000000005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247.27</c:v>
                </c:pt>
                <c:pt idx="1">
                  <c:v>239.18</c:v>
                </c:pt>
                <c:pt idx="2">
                  <c:v>236.29</c:v>
                </c:pt>
                <c:pt idx="3">
                  <c:v>238.77</c:v>
                </c:pt>
                <c:pt idx="4">
                  <c:v>218.57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113.37</c:v>
                </c:pt>
                <c:pt idx="1">
                  <c:v>113.17</c:v>
                </c:pt>
                <c:pt idx="2">
                  <c:v>110.61</c:v>
                </c:pt>
                <c:pt idx="3">
                  <c:v>105.52</c:v>
                </c:pt>
                <c:pt idx="4">
                  <c:v>105.17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105.34</c:v>
                </c:pt>
                <c:pt idx="1">
                  <c:v>101.89</c:v>
                </c:pt>
                <c:pt idx="2">
                  <c:v>104.33</c:v>
                </c:pt>
                <c:pt idx="3">
                  <c:v>98.85</c:v>
                </c:pt>
                <c:pt idx="4">
                  <c:v>101.78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88.57</c:v>
                </c:pt>
                <c:pt idx="1">
                  <c:v>88.26</c:v>
                </c:pt>
                <c:pt idx="2">
                  <c:v>90.51</c:v>
                </c:pt>
                <c:pt idx="3">
                  <c:v>95.04</c:v>
                </c:pt>
                <c:pt idx="4">
                  <c:v>94.49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159.6</c:v>
                </c:pt>
                <c:pt idx="1">
                  <c:v>156.32</c:v>
                </c:pt>
                <c:pt idx="2">
                  <c:v>157.4</c:v>
                </c:pt>
                <c:pt idx="3">
                  <c:v>162.61000000000001</c:v>
                </c:pt>
                <c:pt idx="4">
                  <c:v>163.94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CC53" sqref="CC5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富士宮市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11</v>
      </c>
      <c r="J7" s="13"/>
      <c r="K7" s="13"/>
      <c r="L7" s="13"/>
      <c r="M7" s="13"/>
      <c r="N7" s="13"/>
      <c r="O7" s="22"/>
      <c r="P7" s="25" t="s">
        <v>3</v>
      </c>
      <c r="Q7" s="25"/>
      <c r="R7" s="25"/>
      <c r="S7" s="25"/>
      <c r="T7" s="25"/>
      <c r="U7" s="25"/>
      <c r="V7" s="25"/>
      <c r="W7" s="25" t="s">
        <v>13</v>
      </c>
      <c r="X7" s="25"/>
      <c r="Y7" s="25"/>
      <c r="Z7" s="25"/>
      <c r="AA7" s="25"/>
      <c r="AB7" s="25"/>
      <c r="AC7" s="25"/>
      <c r="AD7" s="25" t="s">
        <v>6</v>
      </c>
      <c r="AE7" s="25"/>
      <c r="AF7" s="25"/>
      <c r="AG7" s="25"/>
      <c r="AH7" s="25"/>
      <c r="AI7" s="25"/>
      <c r="AJ7" s="25"/>
      <c r="AK7" s="2"/>
      <c r="AL7" s="25" t="s">
        <v>14</v>
      </c>
      <c r="AM7" s="25"/>
      <c r="AN7" s="25"/>
      <c r="AO7" s="25"/>
      <c r="AP7" s="25"/>
      <c r="AQ7" s="25"/>
      <c r="AR7" s="25"/>
      <c r="AS7" s="25"/>
      <c r="AT7" s="5" t="s">
        <v>7</v>
      </c>
      <c r="AU7" s="13"/>
      <c r="AV7" s="13"/>
      <c r="AW7" s="13"/>
      <c r="AX7" s="13"/>
      <c r="AY7" s="13"/>
      <c r="AZ7" s="13"/>
      <c r="BA7" s="13"/>
      <c r="BB7" s="25" t="s">
        <v>17</v>
      </c>
      <c r="BC7" s="25"/>
      <c r="BD7" s="25"/>
      <c r="BE7" s="25"/>
      <c r="BF7" s="25"/>
      <c r="BG7" s="25"/>
      <c r="BH7" s="25"/>
      <c r="BI7" s="25"/>
      <c r="BJ7" s="3"/>
      <c r="BK7" s="3"/>
      <c r="BL7" s="35" t="s">
        <v>18</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A3</v>
      </c>
      <c r="X8" s="26"/>
      <c r="Y8" s="26"/>
      <c r="Z8" s="26"/>
      <c r="AA8" s="26"/>
      <c r="AB8" s="26"/>
      <c r="AC8" s="26"/>
      <c r="AD8" s="26" t="str">
        <f>データ!$M$6</f>
        <v>非設置</v>
      </c>
      <c r="AE8" s="26"/>
      <c r="AF8" s="26"/>
      <c r="AG8" s="26"/>
      <c r="AH8" s="26"/>
      <c r="AI8" s="26"/>
      <c r="AJ8" s="26"/>
      <c r="AK8" s="2"/>
      <c r="AL8" s="29">
        <f>データ!$R$6</f>
        <v>128169</v>
      </c>
      <c r="AM8" s="29"/>
      <c r="AN8" s="29"/>
      <c r="AO8" s="29"/>
      <c r="AP8" s="29"/>
      <c r="AQ8" s="29"/>
      <c r="AR8" s="29"/>
      <c r="AS8" s="29"/>
      <c r="AT8" s="7">
        <f>データ!$S$6</f>
        <v>389.08</v>
      </c>
      <c r="AU8" s="15"/>
      <c r="AV8" s="15"/>
      <c r="AW8" s="15"/>
      <c r="AX8" s="15"/>
      <c r="AY8" s="15"/>
      <c r="AZ8" s="15"/>
      <c r="BA8" s="15"/>
      <c r="BB8" s="27">
        <f>データ!$T$6</f>
        <v>329.42</v>
      </c>
      <c r="BC8" s="27"/>
      <c r="BD8" s="27"/>
      <c r="BE8" s="27"/>
      <c r="BF8" s="27"/>
      <c r="BG8" s="27"/>
      <c r="BH8" s="27"/>
      <c r="BI8" s="27"/>
      <c r="BJ8" s="3"/>
      <c r="BK8" s="3"/>
      <c r="BL8" s="36" t="s">
        <v>12</v>
      </c>
      <c r="BM8" s="47"/>
      <c r="BN8" s="55" t="s">
        <v>20</v>
      </c>
      <c r="BO8" s="55"/>
      <c r="BP8" s="55"/>
      <c r="BQ8" s="55"/>
      <c r="BR8" s="55"/>
      <c r="BS8" s="55"/>
      <c r="BT8" s="55"/>
      <c r="BU8" s="55"/>
      <c r="BV8" s="55"/>
      <c r="BW8" s="55"/>
      <c r="BX8" s="55"/>
      <c r="BY8" s="59"/>
    </row>
    <row r="9" spans="1:78" ht="18.75" customHeight="1">
      <c r="A9" s="2"/>
      <c r="B9" s="5" t="s">
        <v>21</v>
      </c>
      <c r="C9" s="13"/>
      <c r="D9" s="13"/>
      <c r="E9" s="13"/>
      <c r="F9" s="13"/>
      <c r="G9" s="13"/>
      <c r="H9" s="13"/>
      <c r="I9" s="5" t="s">
        <v>23</v>
      </c>
      <c r="J9" s="13"/>
      <c r="K9" s="13"/>
      <c r="L9" s="13"/>
      <c r="M9" s="13"/>
      <c r="N9" s="13"/>
      <c r="O9" s="22"/>
      <c r="P9" s="25" t="s">
        <v>24</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16</v>
      </c>
      <c r="BC9" s="25"/>
      <c r="BD9" s="25"/>
      <c r="BE9" s="25"/>
      <c r="BF9" s="25"/>
      <c r="BG9" s="25"/>
      <c r="BH9" s="25"/>
      <c r="BI9" s="25"/>
      <c r="BJ9" s="3"/>
      <c r="BK9" s="3"/>
      <c r="BL9" s="37" t="s">
        <v>31</v>
      </c>
      <c r="BM9" s="48"/>
      <c r="BN9" s="56" t="s">
        <v>32</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91.98</v>
      </c>
      <c r="J10" s="15"/>
      <c r="K10" s="15"/>
      <c r="L10" s="15"/>
      <c r="M10" s="15"/>
      <c r="N10" s="15"/>
      <c r="O10" s="24"/>
      <c r="P10" s="27">
        <f>データ!$P$6</f>
        <v>95.28</v>
      </c>
      <c r="Q10" s="27"/>
      <c r="R10" s="27"/>
      <c r="S10" s="27"/>
      <c r="T10" s="27"/>
      <c r="U10" s="27"/>
      <c r="V10" s="27"/>
      <c r="W10" s="29">
        <f>データ!$Q$6</f>
        <v>1815</v>
      </c>
      <c r="X10" s="29"/>
      <c r="Y10" s="29"/>
      <c r="Z10" s="29"/>
      <c r="AA10" s="29"/>
      <c r="AB10" s="29"/>
      <c r="AC10" s="29"/>
      <c r="AD10" s="2"/>
      <c r="AE10" s="2"/>
      <c r="AF10" s="2"/>
      <c r="AG10" s="2"/>
      <c r="AH10" s="2"/>
      <c r="AI10" s="2"/>
      <c r="AJ10" s="2"/>
      <c r="AK10" s="2"/>
      <c r="AL10" s="29">
        <f>データ!$U$6</f>
        <v>121535</v>
      </c>
      <c r="AM10" s="29"/>
      <c r="AN10" s="29"/>
      <c r="AO10" s="29"/>
      <c r="AP10" s="29"/>
      <c r="AQ10" s="29"/>
      <c r="AR10" s="29"/>
      <c r="AS10" s="29"/>
      <c r="AT10" s="7">
        <f>データ!$V$6</f>
        <v>108.42</v>
      </c>
      <c r="AU10" s="15"/>
      <c r="AV10" s="15"/>
      <c r="AW10" s="15"/>
      <c r="AX10" s="15"/>
      <c r="AY10" s="15"/>
      <c r="AZ10" s="15"/>
      <c r="BA10" s="15"/>
      <c r="BB10" s="27">
        <f>データ!$W$6</f>
        <v>1120.96</v>
      </c>
      <c r="BC10" s="27"/>
      <c r="BD10" s="27"/>
      <c r="BE10" s="27"/>
      <c r="BF10" s="27"/>
      <c r="BG10" s="27"/>
      <c r="BH10" s="27"/>
      <c r="BI10" s="27"/>
      <c r="BJ10" s="2"/>
      <c r="BK10" s="2"/>
      <c r="BL10" s="38" t="s">
        <v>34</v>
      </c>
      <c r="BM10" s="49"/>
      <c r="BN10" s="57" t="s">
        <v>36</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2"/>
      <c r="BN47" s="52"/>
      <c r="BO47" s="52"/>
      <c r="BP47" s="52"/>
      <c r="BQ47" s="52"/>
      <c r="BR47" s="52"/>
      <c r="BS47" s="52"/>
      <c r="BT47" s="52"/>
      <c r="BU47" s="52"/>
      <c r="BV47" s="52"/>
      <c r="BW47" s="52"/>
      <c r="BX47" s="52"/>
      <c r="BY47" s="52"/>
      <c r="BZ47" s="6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4"/>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4"/>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4"/>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4"/>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4"/>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4"/>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10</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108</v>
      </c>
      <c r="BM66" s="54"/>
      <c r="BN66" s="54"/>
      <c r="BO66" s="54"/>
      <c r="BP66" s="54"/>
      <c r="BQ66" s="54"/>
      <c r="BR66" s="54"/>
      <c r="BS66" s="54"/>
      <c r="BT66" s="54"/>
      <c r="BU66" s="54"/>
      <c r="BV66" s="54"/>
      <c r="BW66" s="54"/>
      <c r="BX66" s="54"/>
      <c r="BY66" s="54"/>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4"/>
      <c r="BN67" s="54"/>
      <c r="BO67" s="54"/>
      <c r="BP67" s="54"/>
      <c r="BQ67" s="54"/>
      <c r="BR67" s="54"/>
      <c r="BS67" s="54"/>
      <c r="BT67" s="54"/>
      <c r="BU67" s="54"/>
      <c r="BV67" s="54"/>
      <c r="BW67" s="54"/>
      <c r="BX67" s="54"/>
      <c r="BY67" s="54"/>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4"/>
      <c r="BN68" s="54"/>
      <c r="BO68" s="54"/>
      <c r="BP68" s="54"/>
      <c r="BQ68" s="54"/>
      <c r="BR68" s="54"/>
      <c r="BS68" s="54"/>
      <c r="BT68" s="54"/>
      <c r="BU68" s="54"/>
      <c r="BV68" s="54"/>
      <c r="BW68" s="54"/>
      <c r="BX68" s="54"/>
      <c r="BY68" s="54"/>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4"/>
      <c r="BN69" s="54"/>
      <c r="BO69" s="54"/>
      <c r="BP69" s="54"/>
      <c r="BQ69" s="54"/>
      <c r="BR69" s="54"/>
      <c r="BS69" s="54"/>
      <c r="BT69" s="54"/>
      <c r="BU69" s="54"/>
      <c r="BV69" s="54"/>
      <c r="BW69" s="54"/>
      <c r="BX69" s="54"/>
      <c r="BY69" s="54"/>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4"/>
      <c r="BN70" s="54"/>
      <c r="BO70" s="54"/>
      <c r="BP70" s="54"/>
      <c r="BQ70" s="54"/>
      <c r="BR70" s="54"/>
      <c r="BS70" s="54"/>
      <c r="BT70" s="54"/>
      <c r="BU70" s="54"/>
      <c r="BV70" s="54"/>
      <c r="BW70" s="54"/>
      <c r="BX70" s="54"/>
      <c r="BY70" s="54"/>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4"/>
      <c r="BN71" s="54"/>
      <c r="BO71" s="54"/>
      <c r="BP71" s="54"/>
      <c r="BQ71" s="54"/>
      <c r="BR71" s="54"/>
      <c r="BS71" s="54"/>
      <c r="BT71" s="54"/>
      <c r="BU71" s="54"/>
      <c r="BV71" s="54"/>
      <c r="BW71" s="54"/>
      <c r="BX71" s="54"/>
      <c r="BY71" s="54"/>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4"/>
      <c r="BN72" s="54"/>
      <c r="BO72" s="54"/>
      <c r="BP72" s="54"/>
      <c r="BQ72" s="54"/>
      <c r="BR72" s="54"/>
      <c r="BS72" s="54"/>
      <c r="BT72" s="54"/>
      <c r="BU72" s="54"/>
      <c r="BV72" s="54"/>
      <c r="BW72" s="54"/>
      <c r="BX72" s="54"/>
      <c r="BY72" s="54"/>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4"/>
      <c r="BN73" s="54"/>
      <c r="BO73" s="54"/>
      <c r="BP73" s="54"/>
      <c r="BQ73" s="54"/>
      <c r="BR73" s="54"/>
      <c r="BS73" s="54"/>
      <c r="BT73" s="54"/>
      <c r="BU73" s="54"/>
      <c r="BV73" s="54"/>
      <c r="BW73" s="54"/>
      <c r="BX73" s="54"/>
      <c r="BY73" s="54"/>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4"/>
      <c r="BN74" s="54"/>
      <c r="BO74" s="54"/>
      <c r="BP74" s="54"/>
      <c r="BQ74" s="54"/>
      <c r="BR74" s="54"/>
      <c r="BS74" s="54"/>
      <c r="BT74" s="54"/>
      <c r="BU74" s="54"/>
      <c r="BV74" s="54"/>
      <c r="BW74" s="54"/>
      <c r="BX74" s="54"/>
      <c r="BY74" s="54"/>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4"/>
      <c r="BN75" s="54"/>
      <c r="BO75" s="54"/>
      <c r="BP75" s="54"/>
      <c r="BQ75" s="54"/>
      <c r="BR75" s="54"/>
      <c r="BS75" s="54"/>
      <c r="BT75" s="54"/>
      <c r="BU75" s="54"/>
      <c r="BV75" s="54"/>
      <c r="BW75" s="54"/>
      <c r="BX75" s="54"/>
      <c r="BY75" s="54"/>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4"/>
      <c r="BN76" s="54"/>
      <c r="BO76" s="54"/>
      <c r="BP76" s="54"/>
      <c r="BQ76" s="54"/>
      <c r="BR76" s="54"/>
      <c r="BS76" s="54"/>
      <c r="BT76" s="54"/>
      <c r="BU76" s="54"/>
      <c r="BV76" s="54"/>
      <c r="BW76" s="54"/>
      <c r="BX76" s="54"/>
      <c r="BY76" s="54"/>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4"/>
      <c r="BN77" s="54"/>
      <c r="BO77" s="54"/>
      <c r="BP77" s="54"/>
      <c r="BQ77" s="54"/>
      <c r="BR77" s="54"/>
      <c r="BS77" s="54"/>
      <c r="BT77" s="54"/>
      <c r="BU77" s="54"/>
      <c r="BV77" s="54"/>
      <c r="BW77" s="54"/>
      <c r="BX77" s="54"/>
      <c r="BY77" s="54"/>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4"/>
      <c r="BN78" s="54"/>
      <c r="BO78" s="54"/>
      <c r="BP78" s="54"/>
      <c r="BQ78" s="54"/>
      <c r="BR78" s="54"/>
      <c r="BS78" s="54"/>
      <c r="BT78" s="54"/>
      <c r="BU78" s="54"/>
      <c r="BV78" s="54"/>
      <c r="BW78" s="54"/>
      <c r="BX78" s="54"/>
      <c r="BY78" s="54"/>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4"/>
      <c r="BN79" s="54"/>
      <c r="BO79" s="54"/>
      <c r="BP79" s="54"/>
      <c r="BQ79" s="54"/>
      <c r="BR79" s="54"/>
      <c r="BS79" s="54"/>
      <c r="BT79" s="54"/>
      <c r="BU79" s="54"/>
      <c r="BV79" s="54"/>
      <c r="BW79" s="54"/>
      <c r="BX79" s="54"/>
      <c r="BY79" s="54"/>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4"/>
      <c r="BN80" s="54"/>
      <c r="BO80" s="54"/>
      <c r="BP80" s="54"/>
      <c r="BQ80" s="54"/>
      <c r="BR80" s="54"/>
      <c r="BS80" s="54"/>
      <c r="BT80" s="54"/>
      <c r="BU80" s="54"/>
      <c r="BV80" s="54"/>
      <c r="BW80" s="54"/>
      <c r="BX80" s="54"/>
      <c r="BY80" s="54"/>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4"/>
      <c r="BN81" s="54"/>
      <c r="BO81" s="54"/>
      <c r="BP81" s="54"/>
      <c r="BQ81" s="54"/>
      <c r="BR81" s="54"/>
      <c r="BS81" s="54"/>
      <c r="BT81" s="54"/>
      <c r="BU81" s="54"/>
      <c r="BV81" s="54"/>
      <c r="BW81" s="54"/>
      <c r="BX81" s="54"/>
      <c r="BY81" s="54"/>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6"/>
    </row>
    <row r="83" spans="1:78">
      <c r="C83" s="21"/>
    </row>
    <row r="84" spans="1:78" hidden="1">
      <c r="B84" s="12" t="s">
        <v>43</v>
      </c>
      <c r="C84" s="12"/>
      <c r="D84" s="12"/>
      <c r="E84" s="12" t="s">
        <v>44</v>
      </c>
      <c r="F84" s="12" t="s">
        <v>46</v>
      </c>
      <c r="G84" s="12" t="s">
        <v>48</v>
      </c>
      <c r="H84" s="12" t="s">
        <v>42</v>
      </c>
      <c r="I84" s="12" t="s">
        <v>9</v>
      </c>
      <c r="J84" s="12" t="s">
        <v>26</v>
      </c>
      <c r="K84" s="12" t="s">
        <v>49</v>
      </c>
      <c r="L84" s="12" t="s">
        <v>50</v>
      </c>
      <c r="M84" s="12" t="s">
        <v>33</v>
      </c>
      <c r="N84" s="12" t="s">
        <v>52</v>
      </c>
      <c r="O84" s="12" t="s">
        <v>54</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CalbWJm8U/2ivBukZ9/M/w7wijkPWx3Sct0hzhYx+LhtaCyQsS0ty9PQ2jzXEtTzu+3LnSWfLkn7Q3JQKP/rwg==" saltValue="ZjTgaGUE4Hs5h+Wr9SpAb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56</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19</v>
      </c>
      <c r="B3" s="70" t="s">
        <v>51</v>
      </c>
      <c r="C3" s="70" t="s">
        <v>58</v>
      </c>
      <c r="D3" s="70" t="s">
        <v>59</v>
      </c>
      <c r="E3" s="70" t="s">
        <v>5</v>
      </c>
      <c r="F3" s="70" t="s">
        <v>4</v>
      </c>
      <c r="G3" s="70" t="s">
        <v>25</v>
      </c>
      <c r="H3" s="77" t="s">
        <v>30</v>
      </c>
      <c r="I3" s="80"/>
      <c r="J3" s="80"/>
      <c r="K3" s="80"/>
      <c r="L3" s="80"/>
      <c r="M3" s="80"/>
      <c r="N3" s="80"/>
      <c r="O3" s="80"/>
      <c r="P3" s="80"/>
      <c r="Q3" s="80"/>
      <c r="R3" s="80"/>
      <c r="S3" s="80"/>
      <c r="T3" s="80"/>
      <c r="U3" s="80"/>
      <c r="V3" s="80"/>
      <c r="W3" s="84"/>
      <c r="X3" s="86" t="s">
        <v>55</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8</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60</v>
      </c>
      <c r="B4" s="71"/>
      <c r="C4" s="71"/>
      <c r="D4" s="71"/>
      <c r="E4" s="71"/>
      <c r="F4" s="71"/>
      <c r="G4" s="71"/>
      <c r="H4" s="78"/>
      <c r="I4" s="81"/>
      <c r="J4" s="81"/>
      <c r="K4" s="81"/>
      <c r="L4" s="81"/>
      <c r="M4" s="81"/>
      <c r="N4" s="81"/>
      <c r="O4" s="81"/>
      <c r="P4" s="81"/>
      <c r="Q4" s="81"/>
      <c r="R4" s="81"/>
      <c r="S4" s="81"/>
      <c r="T4" s="81"/>
      <c r="U4" s="81"/>
      <c r="V4" s="81"/>
      <c r="W4" s="85"/>
      <c r="X4" s="87" t="s">
        <v>53</v>
      </c>
      <c r="Y4" s="87"/>
      <c r="Z4" s="87"/>
      <c r="AA4" s="87"/>
      <c r="AB4" s="87"/>
      <c r="AC4" s="87"/>
      <c r="AD4" s="87"/>
      <c r="AE4" s="87"/>
      <c r="AF4" s="87"/>
      <c r="AG4" s="87"/>
      <c r="AH4" s="87"/>
      <c r="AI4" s="87" t="s">
        <v>45</v>
      </c>
      <c r="AJ4" s="87"/>
      <c r="AK4" s="87"/>
      <c r="AL4" s="87"/>
      <c r="AM4" s="87"/>
      <c r="AN4" s="87"/>
      <c r="AO4" s="87"/>
      <c r="AP4" s="87"/>
      <c r="AQ4" s="87"/>
      <c r="AR4" s="87"/>
      <c r="AS4" s="87"/>
      <c r="AT4" s="87" t="s">
        <v>39</v>
      </c>
      <c r="AU4" s="87"/>
      <c r="AV4" s="87"/>
      <c r="AW4" s="87"/>
      <c r="AX4" s="87"/>
      <c r="AY4" s="87"/>
      <c r="AZ4" s="87"/>
      <c r="BA4" s="87"/>
      <c r="BB4" s="87"/>
      <c r="BC4" s="87"/>
      <c r="BD4" s="87"/>
      <c r="BE4" s="87" t="s">
        <v>61</v>
      </c>
      <c r="BF4" s="87"/>
      <c r="BG4" s="87"/>
      <c r="BH4" s="87"/>
      <c r="BI4" s="87"/>
      <c r="BJ4" s="87"/>
      <c r="BK4" s="87"/>
      <c r="BL4" s="87"/>
      <c r="BM4" s="87"/>
      <c r="BN4" s="87"/>
      <c r="BO4" s="87"/>
      <c r="BP4" s="87" t="s">
        <v>35</v>
      </c>
      <c r="BQ4" s="87"/>
      <c r="BR4" s="87"/>
      <c r="BS4" s="87"/>
      <c r="BT4" s="87"/>
      <c r="BU4" s="87"/>
      <c r="BV4" s="87"/>
      <c r="BW4" s="87"/>
      <c r="BX4" s="87"/>
      <c r="BY4" s="87"/>
      <c r="BZ4" s="87"/>
      <c r="CA4" s="87" t="s">
        <v>63</v>
      </c>
      <c r="CB4" s="87"/>
      <c r="CC4" s="87"/>
      <c r="CD4" s="87"/>
      <c r="CE4" s="87"/>
      <c r="CF4" s="87"/>
      <c r="CG4" s="87"/>
      <c r="CH4" s="87"/>
      <c r="CI4" s="87"/>
      <c r="CJ4" s="87"/>
      <c r="CK4" s="87"/>
      <c r="CL4" s="87" t="s">
        <v>64</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62</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28</v>
      </c>
      <c r="B5" s="72"/>
      <c r="C5" s="72"/>
      <c r="D5" s="72"/>
      <c r="E5" s="72"/>
      <c r="F5" s="72"/>
      <c r="G5" s="72"/>
      <c r="H5" s="79" t="s">
        <v>57</v>
      </c>
      <c r="I5" s="79" t="s">
        <v>69</v>
      </c>
      <c r="J5" s="79" t="s">
        <v>70</v>
      </c>
      <c r="K5" s="79" t="s">
        <v>71</v>
      </c>
      <c r="L5" s="79" t="s">
        <v>72</v>
      </c>
      <c r="M5" s="79" t="s">
        <v>6</v>
      </c>
      <c r="N5" s="79" t="s">
        <v>73</v>
      </c>
      <c r="O5" s="79" t="s">
        <v>74</v>
      </c>
      <c r="P5" s="79" t="s">
        <v>75</v>
      </c>
      <c r="Q5" s="79" t="s">
        <v>76</v>
      </c>
      <c r="R5" s="79" t="s">
        <v>77</v>
      </c>
      <c r="S5" s="79" t="s">
        <v>78</v>
      </c>
      <c r="T5" s="79" t="s">
        <v>65</v>
      </c>
      <c r="U5" s="79" t="s">
        <v>79</v>
      </c>
      <c r="V5" s="79" t="s">
        <v>80</v>
      </c>
      <c r="W5" s="79" t="s">
        <v>81</v>
      </c>
      <c r="X5" s="79" t="s">
        <v>82</v>
      </c>
      <c r="Y5" s="79" t="s">
        <v>83</v>
      </c>
      <c r="Z5" s="79" t="s">
        <v>84</v>
      </c>
      <c r="AA5" s="79" t="s">
        <v>85</v>
      </c>
      <c r="AB5" s="79" t="s">
        <v>86</v>
      </c>
      <c r="AC5" s="79" t="s">
        <v>87</v>
      </c>
      <c r="AD5" s="79" t="s">
        <v>89</v>
      </c>
      <c r="AE5" s="79" t="s">
        <v>90</v>
      </c>
      <c r="AF5" s="79" t="s">
        <v>91</v>
      </c>
      <c r="AG5" s="79" t="s">
        <v>92</v>
      </c>
      <c r="AH5" s="79" t="s">
        <v>43</v>
      </c>
      <c r="AI5" s="79" t="s">
        <v>82</v>
      </c>
      <c r="AJ5" s="79" t="s">
        <v>83</v>
      </c>
      <c r="AK5" s="79" t="s">
        <v>84</v>
      </c>
      <c r="AL5" s="79" t="s">
        <v>85</v>
      </c>
      <c r="AM5" s="79" t="s">
        <v>86</v>
      </c>
      <c r="AN5" s="79" t="s">
        <v>87</v>
      </c>
      <c r="AO5" s="79" t="s">
        <v>89</v>
      </c>
      <c r="AP5" s="79" t="s">
        <v>90</v>
      </c>
      <c r="AQ5" s="79" t="s">
        <v>91</v>
      </c>
      <c r="AR5" s="79" t="s">
        <v>92</v>
      </c>
      <c r="AS5" s="79" t="s">
        <v>88</v>
      </c>
      <c r="AT5" s="79" t="s">
        <v>82</v>
      </c>
      <c r="AU5" s="79" t="s">
        <v>83</v>
      </c>
      <c r="AV5" s="79" t="s">
        <v>84</v>
      </c>
      <c r="AW5" s="79" t="s">
        <v>85</v>
      </c>
      <c r="AX5" s="79" t="s">
        <v>86</v>
      </c>
      <c r="AY5" s="79" t="s">
        <v>87</v>
      </c>
      <c r="AZ5" s="79" t="s">
        <v>89</v>
      </c>
      <c r="BA5" s="79" t="s">
        <v>90</v>
      </c>
      <c r="BB5" s="79" t="s">
        <v>91</v>
      </c>
      <c r="BC5" s="79" t="s">
        <v>92</v>
      </c>
      <c r="BD5" s="79" t="s">
        <v>88</v>
      </c>
      <c r="BE5" s="79" t="s">
        <v>82</v>
      </c>
      <c r="BF5" s="79" t="s">
        <v>83</v>
      </c>
      <c r="BG5" s="79" t="s">
        <v>84</v>
      </c>
      <c r="BH5" s="79" t="s">
        <v>85</v>
      </c>
      <c r="BI5" s="79" t="s">
        <v>86</v>
      </c>
      <c r="BJ5" s="79" t="s">
        <v>87</v>
      </c>
      <c r="BK5" s="79" t="s">
        <v>89</v>
      </c>
      <c r="BL5" s="79" t="s">
        <v>90</v>
      </c>
      <c r="BM5" s="79" t="s">
        <v>91</v>
      </c>
      <c r="BN5" s="79" t="s">
        <v>92</v>
      </c>
      <c r="BO5" s="79" t="s">
        <v>88</v>
      </c>
      <c r="BP5" s="79" t="s">
        <v>82</v>
      </c>
      <c r="BQ5" s="79" t="s">
        <v>83</v>
      </c>
      <c r="BR5" s="79" t="s">
        <v>84</v>
      </c>
      <c r="BS5" s="79" t="s">
        <v>85</v>
      </c>
      <c r="BT5" s="79" t="s">
        <v>86</v>
      </c>
      <c r="BU5" s="79" t="s">
        <v>87</v>
      </c>
      <c r="BV5" s="79" t="s">
        <v>89</v>
      </c>
      <c r="BW5" s="79" t="s">
        <v>90</v>
      </c>
      <c r="BX5" s="79" t="s">
        <v>91</v>
      </c>
      <c r="BY5" s="79" t="s">
        <v>92</v>
      </c>
      <c r="BZ5" s="79" t="s">
        <v>88</v>
      </c>
      <c r="CA5" s="79" t="s">
        <v>82</v>
      </c>
      <c r="CB5" s="79" t="s">
        <v>83</v>
      </c>
      <c r="CC5" s="79" t="s">
        <v>84</v>
      </c>
      <c r="CD5" s="79" t="s">
        <v>85</v>
      </c>
      <c r="CE5" s="79" t="s">
        <v>86</v>
      </c>
      <c r="CF5" s="79" t="s">
        <v>87</v>
      </c>
      <c r="CG5" s="79" t="s">
        <v>89</v>
      </c>
      <c r="CH5" s="79" t="s">
        <v>90</v>
      </c>
      <c r="CI5" s="79" t="s">
        <v>91</v>
      </c>
      <c r="CJ5" s="79" t="s">
        <v>92</v>
      </c>
      <c r="CK5" s="79" t="s">
        <v>88</v>
      </c>
      <c r="CL5" s="79" t="s">
        <v>82</v>
      </c>
      <c r="CM5" s="79" t="s">
        <v>83</v>
      </c>
      <c r="CN5" s="79" t="s">
        <v>84</v>
      </c>
      <c r="CO5" s="79" t="s">
        <v>85</v>
      </c>
      <c r="CP5" s="79" t="s">
        <v>86</v>
      </c>
      <c r="CQ5" s="79" t="s">
        <v>87</v>
      </c>
      <c r="CR5" s="79" t="s">
        <v>89</v>
      </c>
      <c r="CS5" s="79" t="s">
        <v>90</v>
      </c>
      <c r="CT5" s="79" t="s">
        <v>91</v>
      </c>
      <c r="CU5" s="79" t="s">
        <v>92</v>
      </c>
      <c r="CV5" s="79" t="s">
        <v>88</v>
      </c>
      <c r="CW5" s="79" t="s">
        <v>82</v>
      </c>
      <c r="CX5" s="79" t="s">
        <v>83</v>
      </c>
      <c r="CY5" s="79" t="s">
        <v>84</v>
      </c>
      <c r="CZ5" s="79" t="s">
        <v>85</v>
      </c>
      <c r="DA5" s="79" t="s">
        <v>86</v>
      </c>
      <c r="DB5" s="79" t="s">
        <v>87</v>
      </c>
      <c r="DC5" s="79" t="s">
        <v>89</v>
      </c>
      <c r="DD5" s="79" t="s">
        <v>90</v>
      </c>
      <c r="DE5" s="79" t="s">
        <v>91</v>
      </c>
      <c r="DF5" s="79" t="s">
        <v>92</v>
      </c>
      <c r="DG5" s="79" t="s">
        <v>88</v>
      </c>
      <c r="DH5" s="79" t="s">
        <v>82</v>
      </c>
      <c r="DI5" s="79" t="s">
        <v>83</v>
      </c>
      <c r="DJ5" s="79" t="s">
        <v>84</v>
      </c>
      <c r="DK5" s="79" t="s">
        <v>85</v>
      </c>
      <c r="DL5" s="79" t="s">
        <v>86</v>
      </c>
      <c r="DM5" s="79" t="s">
        <v>87</v>
      </c>
      <c r="DN5" s="79" t="s">
        <v>89</v>
      </c>
      <c r="DO5" s="79" t="s">
        <v>90</v>
      </c>
      <c r="DP5" s="79" t="s">
        <v>91</v>
      </c>
      <c r="DQ5" s="79" t="s">
        <v>92</v>
      </c>
      <c r="DR5" s="79" t="s">
        <v>88</v>
      </c>
      <c r="DS5" s="79" t="s">
        <v>82</v>
      </c>
      <c r="DT5" s="79" t="s">
        <v>83</v>
      </c>
      <c r="DU5" s="79" t="s">
        <v>84</v>
      </c>
      <c r="DV5" s="79" t="s">
        <v>85</v>
      </c>
      <c r="DW5" s="79" t="s">
        <v>86</v>
      </c>
      <c r="DX5" s="79" t="s">
        <v>87</v>
      </c>
      <c r="DY5" s="79" t="s">
        <v>89</v>
      </c>
      <c r="DZ5" s="79" t="s">
        <v>90</v>
      </c>
      <c r="EA5" s="79" t="s">
        <v>91</v>
      </c>
      <c r="EB5" s="79" t="s">
        <v>92</v>
      </c>
      <c r="EC5" s="79" t="s">
        <v>88</v>
      </c>
      <c r="ED5" s="79" t="s">
        <v>82</v>
      </c>
      <c r="EE5" s="79" t="s">
        <v>83</v>
      </c>
      <c r="EF5" s="79" t="s">
        <v>84</v>
      </c>
      <c r="EG5" s="79" t="s">
        <v>85</v>
      </c>
      <c r="EH5" s="79" t="s">
        <v>86</v>
      </c>
      <c r="EI5" s="79" t="s">
        <v>87</v>
      </c>
      <c r="EJ5" s="79" t="s">
        <v>89</v>
      </c>
      <c r="EK5" s="79" t="s">
        <v>90</v>
      </c>
      <c r="EL5" s="79" t="s">
        <v>91</v>
      </c>
      <c r="EM5" s="79" t="s">
        <v>92</v>
      </c>
      <c r="EN5" s="79" t="s">
        <v>88</v>
      </c>
    </row>
    <row r="6" spans="1:144" s="67" customFormat="1">
      <c r="A6" s="68" t="s">
        <v>93</v>
      </c>
      <c r="B6" s="73">
        <f t="shared" ref="B6:W6" si="1">B7</f>
        <v>2023</v>
      </c>
      <c r="C6" s="73">
        <f t="shared" si="1"/>
        <v>222071</v>
      </c>
      <c r="D6" s="73">
        <f t="shared" si="1"/>
        <v>46</v>
      </c>
      <c r="E6" s="73">
        <f t="shared" si="1"/>
        <v>1</v>
      </c>
      <c r="F6" s="73">
        <f t="shared" si="1"/>
        <v>0</v>
      </c>
      <c r="G6" s="73">
        <f t="shared" si="1"/>
        <v>1</v>
      </c>
      <c r="H6" s="73" t="str">
        <f t="shared" si="1"/>
        <v>静岡県　富士宮市</v>
      </c>
      <c r="I6" s="73" t="str">
        <f t="shared" si="1"/>
        <v>法適用</v>
      </c>
      <c r="J6" s="73" t="str">
        <f t="shared" si="1"/>
        <v>水道事業</v>
      </c>
      <c r="K6" s="73" t="str">
        <f t="shared" si="1"/>
        <v>末端給水事業</v>
      </c>
      <c r="L6" s="73" t="str">
        <f t="shared" si="1"/>
        <v>A3</v>
      </c>
      <c r="M6" s="73" t="str">
        <f t="shared" si="1"/>
        <v>非設置</v>
      </c>
      <c r="N6" s="82" t="str">
        <f t="shared" si="1"/>
        <v>-</v>
      </c>
      <c r="O6" s="82">
        <f t="shared" si="1"/>
        <v>91.98</v>
      </c>
      <c r="P6" s="82">
        <f t="shared" si="1"/>
        <v>95.28</v>
      </c>
      <c r="Q6" s="82">
        <f t="shared" si="1"/>
        <v>1815</v>
      </c>
      <c r="R6" s="82">
        <f t="shared" si="1"/>
        <v>128169</v>
      </c>
      <c r="S6" s="82">
        <f t="shared" si="1"/>
        <v>389.08</v>
      </c>
      <c r="T6" s="82">
        <f t="shared" si="1"/>
        <v>329.42</v>
      </c>
      <c r="U6" s="82">
        <f t="shared" si="1"/>
        <v>121535</v>
      </c>
      <c r="V6" s="82">
        <f t="shared" si="1"/>
        <v>108.42</v>
      </c>
      <c r="W6" s="82">
        <f t="shared" si="1"/>
        <v>1120.96</v>
      </c>
      <c r="X6" s="88">
        <f t="shared" ref="X6:AG6" si="2">IF(X7="",NA(),X7)</f>
        <v>115.46</v>
      </c>
      <c r="Y6" s="88">
        <f t="shared" si="2"/>
        <v>115.07</v>
      </c>
      <c r="Z6" s="88">
        <f t="shared" si="2"/>
        <v>113.3</v>
      </c>
      <c r="AA6" s="88">
        <f t="shared" si="2"/>
        <v>109.53</v>
      </c>
      <c r="AB6" s="88">
        <f t="shared" si="2"/>
        <v>109.46</v>
      </c>
      <c r="AC6" s="88">
        <f t="shared" si="2"/>
        <v>112.82</v>
      </c>
      <c r="AD6" s="88">
        <f t="shared" si="2"/>
        <v>111.21</v>
      </c>
      <c r="AE6" s="88">
        <f t="shared" si="2"/>
        <v>111.89</v>
      </c>
      <c r="AF6" s="88">
        <f t="shared" si="2"/>
        <v>109.99</v>
      </c>
      <c r="AG6" s="88">
        <f t="shared" si="2"/>
        <v>110.2</v>
      </c>
      <c r="AH6" s="82" t="str">
        <f>IF(AH7="","",IF(AH7="-","【-】","【"&amp;SUBSTITUTE(TEXT(AH7,"#,##0.00"),"-","△")&amp;"】"))</f>
        <v>【108.24】</v>
      </c>
      <c r="AI6" s="82">
        <f t="shared" ref="AI6:AR6" si="3">IF(AI7="",NA(),AI7)</f>
        <v>0</v>
      </c>
      <c r="AJ6" s="82">
        <f t="shared" si="3"/>
        <v>0</v>
      </c>
      <c r="AK6" s="82">
        <f t="shared" si="3"/>
        <v>0</v>
      </c>
      <c r="AL6" s="82">
        <f t="shared" si="3"/>
        <v>0</v>
      </c>
      <c r="AM6" s="82">
        <f t="shared" si="3"/>
        <v>0</v>
      </c>
      <c r="AN6" s="82">
        <f t="shared" si="3"/>
        <v>0</v>
      </c>
      <c r="AO6" s="82">
        <f t="shared" si="3"/>
        <v>0</v>
      </c>
      <c r="AP6" s="88">
        <f t="shared" si="3"/>
        <v>0.45</v>
      </c>
      <c r="AQ6" s="82">
        <f t="shared" si="3"/>
        <v>0</v>
      </c>
      <c r="AR6" s="88">
        <f t="shared" si="3"/>
        <v>5.e-002</v>
      </c>
      <c r="AS6" s="82" t="str">
        <f>IF(AS7="","",IF(AS7="-","【-】","【"&amp;SUBSTITUTE(TEXT(AS7,"#,##0.00"),"-","△")&amp;"】"))</f>
        <v>【1.50】</v>
      </c>
      <c r="AT6" s="88">
        <f t="shared" ref="AT6:BC6" si="4">IF(AT7="",NA(),AT7)</f>
        <v>187.11</v>
      </c>
      <c r="AU6" s="88">
        <f t="shared" si="4"/>
        <v>271.39999999999998</v>
      </c>
      <c r="AV6" s="88">
        <f t="shared" si="4"/>
        <v>300.58</v>
      </c>
      <c r="AW6" s="88">
        <f t="shared" si="4"/>
        <v>271.16000000000003</v>
      </c>
      <c r="AX6" s="88">
        <f t="shared" si="4"/>
        <v>276.66000000000003</v>
      </c>
      <c r="AY6" s="88">
        <f t="shared" si="4"/>
        <v>358.91</v>
      </c>
      <c r="AZ6" s="88">
        <f t="shared" si="4"/>
        <v>360.96</v>
      </c>
      <c r="BA6" s="88">
        <f t="shared" si="4"/>
        <v>351.29</v>
      </c>
      <c r="BB6" s="88">
        <f t="shared" si="4"/>
        <v>364.24</v>
      </c>
      <c r="BC6" s="88">
        <f t="shared" si="4"/>
        <v>369.82</v>
      </c>
      <c r="BD6" s="82" t="str">
        <f>IF(BD7="","",IF(BD7="-","【-】","【"&amp;SUBSTITUTE(TEXT(BD7,"#,##0.00"),"-","△")&amp;"】"))</f>
        <v>【243.36】</v>
      </c>
      <c r="BE6" s="88">
        <f t="shared" ref="BE6:BN6" si="5">IF(BE7="",NA(),BE7)</f>
        <v>78.28</v>
      </c>
      <c r="BF6" s="88">
        <f t="shared" si="5"/>
        <v>78.989999999999995</v>
      </c>
      <c r="BG6" s="88">
        <f t="shared" si="5"/>
        <v>75.73</v>
      </c>
      <c r="BH6" s="88">
        <f t="shared" si="5"/>
        <v>74.22</v>
      </c>
      <c r="BI6" s="88">
        <f t="shared" si="5"/>
        <v>75.510000000000005</v>
      </c>
      <c r="BJ6" s="88">
        <f t="shared" si="5"/>
        <v>247.27</v>
      </c>
      <c r="BK6" s="88">
        <f t="shared" si="5"/>
        <v>239.18</v>
      </c>
      <c r="BL6" s="88">
        <f t="shared" si="5"/>
        <v>236.29</v>
      </c>
      <c r="BM6" s="88">
        <f t="shared" si="5"/>
        <v>238.77</v>
      </c>
      <c r="BN6" s="88">
        <f t="shared" si="5"/>
        <v>218.57</v>
      </c>
      <c r="BO6" s="82" t="str">
        <f>IF(BO7="","",IF(BO7="-","【-】","【"&amp;SUBSTITUTE(TEXT(BO7,"#,##0.00"),"-","△")&amp;"】"))</f>
        <v>【265.93】</v>
      </c>
      <c r="BP6" s="88">
        <f t="shared" ref="BP6:BY6" si="6">IF(BP7="",NA(),BP7)</f>
        <v>113.37</v>
      </c>
      <c r="BQ6" s="88">
        <f t="shared" si="6"/>
        <v>113.17</v>
      </c>
      <c r="BR6" s="88">
        <f t="shared" si="6"/>
        <v>110.61</v>
      </c>
      <c r="BS6" s="88">
        <f t="shared" si="6"/>
        <v>105.52</v>
      </c>
      <c r="BT6" s="88">
        <f t="shared" si="6"/>
        <v>105.17</v>
      </c>
      <c r="BU6" s="88">
        <f t="shared" si="6"/>
        <v>105.34</v>
      </c>
      <c r="BV6" s="88">
        <f t="shared" si="6"/>
        <v>101.89</v>
      </c>
      <c r="BW6" s="88">
        <f t="shared" si="6"/>
        <v>104.33</v>
      </c>
      <c r="BX6" s="88">
        <f t="shared" si="6"/>
        <v>98.85</v>
      </c>
      <c r="BY6" s="88">
        <f t="shared" si="6"/>
        <v>101.78</v>
      </c>
      <c r="BZ6" s="82" t="str">
        <f>IF(BZ7="","",IF(BZ7="-","【-】","【"&amp;SUBSTITUTE(TEXT(BZ7,"#,##0.00"),"-","△")&amp;"】"))</f>
        <v>【97.82】</v>
      </c>
      <c r="CA6" s="88">
        <f t="shared" ref="CA6:CJ6" si="7">IF(CA7="",NA(),CA7)</f>
        <v>88.57</v>
      </c>
      <c r="CB6" s="88">
        <f t="shared" si="7"/>
        <v>88.26</v>
      </c>
      <c r="CC6" s="88">
        <f t="shared" si="7"/>
        <v>90.51</v>
      </c>
      <c r="CD6" s="88">
        <f t="shared" si="7"/>
        <v>95.04</v>
      </c>
      <c r="CE6" s="88">
        <f t="shared" si="7"/>
        <v>94.49</v>
      </c>
      <c r="CF6" s="88">
        <f t="shared" si="7"/>
        <v>159.6</v>
      </c>
      <c r="CG6" s="88">
        <f t="shared" si="7"/>
        <v>156.32</v>
      </c>
      <c r="CH6" s="88">
        <f t="shared" si="7"/>
        <v>157.4</v>
      </c>
      <c r="CI6" s="88">
        <f t="shared" si="7"/>
        <v>162.61000000000001</v>
      </c>
      <c r="CJ6" s="88">
        <f t="shared" si="7"/>
        <v>163.94</v>
      </c>
      <c r="CK6" s="82" t="str">
        <f>IF(CK7="","",IF(CK7="-","【-】","【"&amp;SUBSTITUTE(TEXT(CK7,"#,##0.00"),"-","△")&amp;"】"))</f>
        <v>【177.56】</v>
      </c>
      <c r="CL6" s="88">
        <f t="shared" ref="CL6:CU6" si="8">IF(CL7="",NA(),CL7)</f>
        <v>65.66</v>
      </c>
      <c r="CM6" s="88">
        <f t="shared" si="8"/>
        <v>65.72</v>
      </c>
      <c r="CN6" s="88">
        <f t="shared" si="8"/>
        <v>65.67</v>
      </c>
      <c r="CO6" s="88">
        <f t="shared" si="8"/>
        <v>64.5</v>
      </c>
      <c r="CP6" s="88">
        <f t="shared" si="8"/>
        <v>66.180000000000007</v>
      </c>
      <c r="CQ6" s="88">
        <f t="shared" si="8"/>
        <v>62.05</v>
      </c>
      <c r="CR6" s="88">
        <f t="shared" si="8"/>
        <v>63.23</v>
      </c>
      <c r="CS6" s="88">
        <f t="shared" si="8"/>
        <v>62.59</v>
      </c>
      <c r="CT6" s="88">
        <f t="shared" si="8"/>
        <v>61.81</v>
      </c>
      <c r="CU6" s="88">
        <f t="shared" si="8"/>
        <v>62.35</v>
      </c>
      <c r="CV6" s="82" t="str">
        <f>IF(CV7="","",IF(CV7="-","【-】","【"&amp;SUBSTITUTE(TEXT(CV7,"#,##0.00"),"-","△")&amp;"】"))</f>
        <v>【59.81】</v>
      </c>
      <c r="CW6" s="88">
        <f t="shared" ref="CW6:DF6" si="9">IF(CW7="",NA(),CW7)</f>
        <v>82.99</v>
      </c>
      <c r="CX6" s="88">
        <f t="shared" si="9"/>
        <v>82.99</v>
      </c>
      <c r="CY6" s="88">
        <f t="shared" si="9"/>
        <v>82.35</v>
      </c>
      <c r="CZ6" s="88">
        <f t="shared" si="9"/>
        <v>82.76</v>
      </c>
      <c r="DA6" s="88">
        <f t="shared" si="9"/>
        <v>83.32</v>
      </c>
      <c r="DB6" s="88">
        <f t="shared" si="9"/>
        <v>89.11</v>
      </c>
      <c r="DC6" s="88">
        <f t="shared" si="9"/>
        <v>89.35</v>
      </c>
      <c r="DD6" s="88">
        <f t="shared" si="9"/>
        <v>89.7</v>
      </c>
      <c r="DE6" s="88">
        <f t="shared" si="9"/>
        <v>89.24</v>
      </c>
      <c r="DF6" s="88">
        <f t="shared" si="9"/>
        <v>88.71</v>
      </c>
      <c r="DG6" s="82" t="str">
        <f>IF(DG7="","",IF(DG7="-","【-】","【"&amp;SUBSTITUTE(TEXT(DG7,"#,##0.00"),"-","△")&amp;"】"))</f>
        <v>【89.42】</v>
      </c>
      <c r="DH6" s="88">
        <f t="shared" ref="DH6:DQ6" si="10">IF(DH7="",NA(),DH7)</f>
        <v>48.5</v>
      </c>
      <c r="DI6" s="88">
        <f t="shared" si="10"/>
        <v>49.51</v>
      </c>
      <c r="DJ6" s="88">
        <f t="shared" si="10"/>
        <v>50.09</v>
      </c>
      <c r="DK6" s="88">
        <f t="shared" si="10"/>
        <v>50.88</v>
      </c>
      <c r="DL6" s="88">
        <f t="shared" si="10"/>
        <v>51.77</v>
      </c>
      <c r="DM6" s="88">
        <f t="shared" si="10"/>
        <v>48.69</v>
      </c>
      <c r="DN6" s="88">
        <f t="shared" si="10"/>
        <v>49.62</v>
      </c>
      <c r="DO6" s="88">
        <f t="shared" si="10"/>
        <v>50.5</v>
      </c>
      <c r="DP6" s="88">
        <f t="shared" si="10"/>
        <v>51.28</v>
      </c>
      <c r="DQ6" s="88">
        <f t="shared" si="10"/>
        <v>51.95</v>
      </c>
      <c r="DR6" s="82" t="str">
        <f>IF(DR7="","",IF(DR7="-","【-】","【"&amp;SUBSTITUTE(TEXT(DR7,"#,##0.00"),"-","△")&amp;"】"))</f>
        <v>【52.02】</v>
      </c>
      <c r="DS6" s="88">
        <f t="shared" ref="DS6:EB6" si="11">IF(DS7="",NA(),DS7)</f>
        <v>15.24</v>
      </c>
      <c r="DT6" s="88">
        <f t="shared" si="11"/>
        <v>16.89</v>
      </c>
      <c r="DU6" s="88">
        <f t="shared" si="11"/>
        <v>18.09</v>
      </c>
      <c r="DV6" s="88">
        <f t="shared" si="11"/>
        <v>18.98</v>
      </c>
      <c r="DW6" s="88">
        <f t="shared" si="11"/>
        <v>20.190000000000001</v>
      </c>
      <c r="DX6" s="88">
        <f t="shared" si="11"/>
        <v>18.260000000000002</v>
      </c>
      <c r="DY6" s="88">
        <f t="shared" si="11"/>
        <v>19.510000000000002</v>
      </c>
      <c r="DZ6" s="88">
        <f t="shared" si="11"/>
        <v>21.19</v>
      </c>
      <c r="EA6" s="88">
        <f t="shared" si="11"/>
        <v>22.64</v>
      </c>
      <c r="EB6" s="88">
        <f t="shared" si="11"/>
        <v>24.49</v>
      </c>
      <c r="EC6" s="82" t="str">
        <f>IF(EC7="","",IF(EC7="-","【-】","【"&amp;SUBSTITUTE(TEXT(EC7,"#,##0.00"),"-","△")&amp;"】"))</f>
        <v>【25.37】</v>
      </c>
      <c r="ED6" s="88">
        <f t="shared" ref="ED6:EM6" si="12">IF(ED7="",NA(),ED7)</f>
        <v>0.59</v>
      </c>
      <c r="EE6" s="88">
        <f t="shared" si="12"/>
        <v>0.47</v>
      </c>
      <c r="EF6" s="88">
        <f t="shared" si="12"/>
        <v>0.71</v>
      </c>
      <c r="EG6" s="88">
        <f t="shared" si="12"/>
        <v>0.56999999999999995</v>
      </c>
      <c r="EH6" s="88">
        <f t="shared" si="12"/>
        <v>0.56999999999999995</v>
      </c>
      <c r="EI6" s="88">
        <f t="shared" si="12"/>
        <v>0.66</v>
      </c>
      <c r="EJ6" s="88">
        <f t="shared" si="12"/>
        <v>0.67</v>
      </c>
      <c r="EK6" s="88">
        <f t="shared" si="12"/>
        <v>0.62</v>
      </c>
      <c r="EL6" s="88">
        <f t="shared" si="12"/>
        <v>0.6</v>
      </c>
      <c r="EM6" s="88">
        <f t="shared" si="12"/>
        <v>0.57999999999999996</v>
      </c>
      <c r="EN6" s="82" t="str">
        <f>IF(EN7="","",IF(EN7="-","【-】","【"&amp;SUBSTITUTE(TEXT(EN7,"#,##0.00"),"-","△")&amp;"】"))</f>
        <v>【0.62】</v>
      </c>
    </row>
    <row r="7" spans="1:144" s="67" customFormat="1">
      <c r="A7" s="68"/>
      <c r="B7" s="74">
        <v>2023</v>
      </c>
      <c r="C7" s="74">
        <v>222071</v>
      </c>
      <c r="D7" s="74">
        <v>46</v>
      </c>
      <c r="E7" s="74">
        <v>1</v>
      </c>
      <c r="F7" s="74">
        <v>0</v>
      </c>
      <c r="G7" s="74">
        <v>1</v>
      </c>
      <c r="H7" s="74" t="s">
        <v>2</v>
      </c>
      <c r="I7" s="74" t="s">
        <v>94</v>
      </c>
      <c r="J7" s="74" t="s">
        <v>95</v>
      </c>
      <c r="K7" s="74" t="s">
        <v>96</v>
      </c>
      <c r="L7" s="74" t="s">
        <v>97</v>
      </c>
      <c r="M7" s="74" t="s">
        <v>15</v>
      </c>
      <c r="N7" s="83" t="s">
        <v>98</v>
      </c>
      <c r="O7" s="83">
        <v>91.98</v>
      </c>
      <c r="P7" s="83">
        <v>95.28</v>
      </c>
      <c r="Q7" s="83">
        <v>1815</v>
      </c>
      <c r="R7" s="83">
        <v>128169</v>
      </c>
      <c r="S7" s="83">
        <v>389.08</v>
      </c>
      <c r="T7" s="83">
        <v>329.42</v>
      </c>
      <c r="U7" s="83">
        <v>121535</v>
      </c>
      <c r="V7" s="83">
        <v>108.42</v>
      </c>
      <c r="W7" s="83">
        <v>1120.96</v>
      </c>
      <c r="X7" s="83">
        <v>115.46</v>
      </c>
      <c r="Y7" s="83">
        <v>115.07</v>
      </c>
      <c r="Z7" s="83">
        <v>113.3</v>
      </c>
      <c r="AA7" s="83">
        <v>109.53</v>
      </c>
      <c r="AB7" s="83">
        <v>109.46</v>
      </c>
      <c r="AC7" s="83">
        <v>112.82</v>
      </c>
      <c r="AD7" s="83">
        <v>111.21</v>
      </c>
      <c r="AE7" s="83">
        <v>111.89</v>
      </c>
      <c r="AF7" s="83">
        <v>109.99</v>
      </c>
      <c r="AG7" s="83">
        <v>110.2</v>
      </c>
      <c r="AH7" s="83">
        <v>108.24</v>
      </c>
      <c r="AI7" s="83">
        <v>0</v>
      </c>
      <c r="AJ7" s="83">
        <v>0</v>
      </c>
      <c r="AK7" s="83">
        <v>0</v>
      </c>
      <c r="AL7" s="83">
        <v>0</v>
      </c>
      <c r="AM7" s="83">
        <v>0</v>
      </c>
      <c r="AN7" s="83">
        <v>0</v>
      </c>
      <c r="AO7" s="83">
        <v>0</v>
      </c>
      <c r="AP7" s="83">
        <v>0.45</v>
      </c>
      <c r="AQ7" s="83">
        <v>0</v>
      </c>
      <c r="AR7" s="83">
        <v>5.e-002</v>
      </c>
      <c r="AS7" s="83">
        <v>1.5</v>
      </c>
      <c r="AT7" s="83">
        <v>187.11</v>
      </c>
      <c r="AU7" s="83">
        <v>271.39999999999998</v>
      </c>
      <c r="AV7" s="83">
        <v>300.58</v>
      </c>
      <c r="AW7" s="83">
        <v>271.16000000000003</v>
      </c>
      <c r="AX7" s="83">
        <v>276.66000000000003</v>
      </c>
      <c r="AY7" s="83">
        <v>358.91</v>
      </c>
      <c r="AZ7" s="83">
        <v>360.96</v>
      </c>
      <c r="BA7" s="83">
        <v>351.29</v>
      </c>
      <c r="BB7" s="83">
        <v>364.24</v>
      </c>
      <c r="BC7" s="83">
        <v>369.82</v>
      </c>
      <c r="BD7" s="83">
        <v>243.36</v>
      </c>
      <c r="BE7" s="83">
        <v>78.28</v>
      </c>
      <c r="BF7" s="83">
        <v>78.989999999999995</v>
      </c>
      <c r="BG7" s="83">
        <v>75.73</v>
      </c>
      <c r="BH7" s="83">
        <v>74.22</v>
      </c>
      <c r="BI7" s="83">
        <v>75.510000000000005</v>
      </c>
      <c r="BJ7" s="83">
        <v>247.27</v>
      </c>
      <c r="BK7" s="83">
        <v>239.18</v>
      </c>
      <c r="BL7" s="83">
        <v>236.29</v>
      </c>
      <c r="BM7" s="83">
        <v>238.77</v>
      </c>
      <c r="BN7" s="83">
        <v>218.57</v>
      </c>
      <c r="BO7" s="83">
        <v>265.93</v>
      </c>
      <c r="BP7" s="83">
        <v>113.37</v>
      </c>
      <c r="BQ7" s="83">
        <v>113.17</v>
      </c>
      <c r="BR7" s="83">
        <v>110.61</v>
      </c>
      <c r="BS7" s="83">
        <v>105.52</v>
      </c>
      <c r="BT7" s="83">
        <v>105.17</v>
      </c>
      <c r="BU7" s="83">
        <v>105.34</v>
      </c>
      <c r="BV7" s="83">
        <v>101.89</v>
      </c>
      <c r="BW7" s="83">
        <v>104.33</v>
      </c>
      <c r="BX7" s="83">
        <v>98.85</v>
      </c>
      <c r="BY7" s="83">
        <v>101.78</v>
      </c>
      <c r="BZ7" s="83">
        <v>97.82</v>
      </c>
      <c r="CA7" s="83">
        <v>88.57</v>
      </c>
      <c r="CB7" s="83">
        <v>88.26</v>
      </c>
      <c r="CC7" s="83">
        <v>90.51</v>
      </c>
      <c r="CD7" s="83">
        <v>95.04</v>
      </c>
      <c r="CE7" s="83">
        <v>94.49</v>
      </c>
      <c r="CF7" s="83">
        <v>159.6</v>
      </c>
      <c r="CG7" s="83">
        <v>156.32</v>
      </c>
      <c r="CH7" s="83">
        <v>157.4</v>
      </c>
      <c r="CI7" s="83">
        <v>162.61000000000001</v>
      </c>
      <c r="CJ7" s="83">
        <v>163.94</v>
      </c>
      <c r="CK7" s="83">
        <v>177.56</v>
      </c>
      <c r="CL7" s="83">
        <v>65.66</v>
      </c>
      <c r="CM7" s="83">
        <v>65.72</v>
      </c>
      <c r="CN7" s="83">
        <v>65.67</v>
      </c>
      <c r="CO7" s="83">
        <v>64.5</v>
      </c>
      <c r="CP7" s="83">
        <v>66.180000000000007</v>
      </c>
      <c r="CQ7" s="83">
        <v>62.05</v>
      </c>
      <c r="CR7" s="83">
        <v>63.23</v>
      </c>
      <c r="CS7" s="83">
        <v>62.59</v>
      </c>
      <c r="CT7" s="83">
        <v>61.81</v>
      </c>
      <c r="CU7" s="83">
        <v>62.35</v>
      </c>
      <c r="CV7" s="83">
        <v>59.81</v>
      </c>
      <c r="CW7" s="83">
        <v>82.99</v>
      </c>
      <c r="CX7" s="83">
        <v>82.99</v>
      </c>
      <c r="CY7" s="83">
        <v>82.35</v>
      </c>
      <c r="CZ7" s="83">
        <v>82.76</v>
      </c>
      <c r="DA7" s="83">
        <v>83.32</v>
      </c>
      <c r="DB7" s="83">
        <v>89.11</v>
      </c>
      <c r="DC7" s="83">
        <v>89.35</v>
      </c>
      <c r="DD7" s="83">
        <v>89.7</v>
      </c>
      <c r="DE7" s="83">
        <v>89.24</v>
      </c>
      <c r="DF7" s="83">
        <v>88.71</v>
      </c>
      <c r="DG7" s="83">
        <v>89.42</v>
      </c>
      <c r="DH7" s="83">
        <v>48.5</v>
      </c>
      <c r="DI7" s="83">
        <v>49.51</v>
      </c>
      <c r="DJ7" s="83">
        <v>50.09</v>
      </c>
      <c r="DK7" s="83">
        <v>50.88</v>
      </c>
      <c r="DL7" s="83">
        <v>51.77</v>
      </c>
      <c r="DM7" s="83">
        <v>48.69</v>
      </c>
      <c r="DN7" s="83">
        <v>49.62</v>
      </c>
      <c r="DO7" s="83">
        <v>50.5</v>
      </c>
      <c r="DP7" s="83">
        <v>51.28</v>
      </c>
      <c r="DQ7" s="83">
        <v>51.95</v>
      </c>
      <c r="DR7" s="83">
        <v>52.02</v>
      </c>
      <c r="DS7" s="83">
        <v>15.24</v>
      </c>
      <c r="DT7" s="83">
        <v>16.89</v>
      </c>
      <c r="DU7" s="83">
        <v>18.09</v>
      </c>
      <c r="DV7" s="83">
        <v>18.98</v>
      </c>
      <c r="DW7" s="83">
        <v>20.190000000000001</v>
      </c>
      <c r="DX7" s="83">
        <v>18.260000000000002</v>
      </c>
      <c r="DY7" s="83">
        <v>19.510000000000002</v>
      </c>
      <c r="DZ7" s="83">
        <v>21.19</v>
      </c>
      <c r="EA7" s="83">
        <v>22.64</v>
      </c>
      <c r="EB7" s="83">
        <v>24.49</v>
      </c>
      <c r="EC7" s="83">
        <v>25.37</v>
      </c>
      <c r="ED7" s="83">
        <v>0.59</v>
      </c>
      <c r="EE7" s="83">
        <v>0.47</v>
      </c>
      <c r="EF7" s="83">
        <v>0.71</v>
      </c>
      <c r="EG7" s="83">
        <v>0.56999999999999995</v>
      </c>
      <c r="EH7" s="83">
        <v>0.56999999999999995</v>
      </c>
      <c r="EI7" s="83">
        <v>0.66</v>
      </c>
      <c r="EJ7" s="83">
        <v>0.67</v>
      </c>
      <c r="EK7" s="83">
        <v>0.62</v>
      </c>
      <c r="EL7" s="83">
        <v>0.6</v>
      </c>
      <c r="EM7" s="83">
        <v>0.57999999999999996</v>
      </c>
      <c r="EN7" s="83">
        <v>0.62</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99</v>
      </c>
      <c r="C9" s="69" t="s">
        <v>100</v>
      </c>
      <c r="D9" s="69" t="s">
        <v>101</v>
      </c>
      <c r="E9" s="69" t="s">
        <v>102</v>
      </c>
      <c r="F9" s="69" t="s">
        <v>103</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51</v>
      </c>
      <c r="B10" s="75">
        <f>DATEVALUE($B7-B11&amp;"/1/"&amp;B12)</f>
        <v>36892</v>
      </c>
      <c r="C10" s="75">
        <f>DATEVALUE($B7-C11&amp;"/1/"&amp;C12)</f>
        <v>37257</v>
      </c>
      <c r="D10" s="75">
        <f>DATEVALUE($B7-D11&amp;"/1/"&amp;D12)</f>
        <v>37622</v>
      </c>
      <c r="E10" s="75">
        <f>DATEVALUE($B7-E11&amp;"/1/"&amp;E12)</f>
        <v>37987</v>
      </c>
      <c r="F10" s="75">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2025-01-28T07:27:21Z</cp:lastPrinted>
  <dcterms:created xsi:type="dcterms:W3CDTF">2025-01-24T06:50:03Z</dcterms:created>
  <dcterms:modified xsi:type="dcterms:W3CDTF">2025-03-03T02:32:38Z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2025-03-03T02:32:38Z</vt:filetime>
  </property>
</Properties>
</file>