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filesv1\各課フォルダ\1045 水道部\1000 水道業務課\旧統合OA各課キャビネット\各課キャビネット\１　　庶務\1　庶務\1-11　国県等照会・回答・報告　(保1)\県照会・回答・報告\令和7年度\20260126_「【事務連絡訂正】【2-3(火)〆】公営企業に係る経営比較分析表（令和６年度決算）の分析・公表について」\報告\"/>
    </mc:Choice>
  </mc:AlternateContent>
  <xr:revisionPtr revIDLastSave="0" documentId="13_ncr:1_{D261D8BC-7F7A-4532-8F7B-072681641459}" xr6:coauthVersionLast="47" xr6:coauthVersionMax="47" xr10:uidLastSave="{00000000-0000-0000-0000-000000000000}"/>
  <workbookProtection workbookAlgorithmName="SHA-512" workbookHashValue="R+kz7Q1bWktFgSUxLKqn9GmU0Wp1rn+r8GZ1yCDsqTWohP5KV/Fh5K2bdRKpFCJNScsX1/qftv7q8dr1lhCnqA==" workbookSaltValue="J/nBWhUa8eim5aoVyX1mnQ=="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<sst xmlns="http://schemas.openxmlformats.org/spreadsheetml/2006/main" count="228" uniqueCount="113">
  <si>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</si>
  <si>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</si>
  <si>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</si>
  <si>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</si>
  <si>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</si>
  <si>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</si>
  <si>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</si>
  <si>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</si>
  <si>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</si>
  <si>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</si>
  <si>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</si>
  <si>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</si>
  <si>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</si>
  <si>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</si>
  <si>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</si>
  <si>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</si>
  <si>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</si>
  <si>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</si>
  <si>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</si>
  <si>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</si>
  <si>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</si>
  <si>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</si>
  <si>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</si>
  <si>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</si>
  <si>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</si>
  <si>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</si>
  <si>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</si>
  <si>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</si>
  <si>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</si>
  <si>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</si>
  <si>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</si>
  <si>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</si>
  <si>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</si>
  <si>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</si>
  <si>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</si>
  <si>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</si>
  <si>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</si>
  <si>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</si>
  <si>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</si>
  <si>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</si>
  <si>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</si>
  <si>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</si>
  <si>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</si>
  <si>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</si>
  <si>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</si>
  <si>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</si>
  <si>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</si>
  <si>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</si>
  <si>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</si>
  <si>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</si>
  <si>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</si>
  <si>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</si>
  <si>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</si>
  <si>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</si>
  <si>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</si>
  <si>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</si>
  <si>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</si>
  <si>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</si>
  <si>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</si>
  <si>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</si>
  <si>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</si>
  <si>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</si>
  <si>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</si>
  <si>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</si>
  <si>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</si>
  <si>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</si>
  <si>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</si>
  <si>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</si>
  <si>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</si>
  <si>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</si>
  <si>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</si>
  <si>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</si>
  <si>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</si>
  <si>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</si>
  <si>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</si>
  <si>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</si>
  <si>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</si>
  <si>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</si>
  <si>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</si>
  <si>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</si>
  <si>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</si>
  <si>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</si>
  <si>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</si>
  <si>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</si>
  <si>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</si>
  <si>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</si>
  <si>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</si>
  <si>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</si>
  <si>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</si>
  <si>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</si>
  <si>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</si>
  <si>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</si>
  <si>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</si>
  <si>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富士宮市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</si>
  <si>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</si>
  <si>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</si>
  <si>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</si>
  <si>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</si>
  <si>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</si>
  <si>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</si>
  <si>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</si>
  <si>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</si>
  <si>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</si>
  <si>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</si>
  <si>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</si>
  <si>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</si>
  <si>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</si>
  <si>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</si>
  <si>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</si>
  <si>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</si>
  <si>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今後の水道事業においては人口減少などにより、料金収入の増加が見込めない状況にあります。
　また、近年の地震災害等における被害を鑑みると、ライフライン整備の必要性が再認識されたところであり、被害を最小限とするため耐震性の確保は喫緊の課題となっています。
　しかしながら、老朽管の布設替えや施設の改良等、耐震化を更に積極的に推進していくためには多大な資金が必要となるため、年度ごとの事業量を平準化し、良好な経営状況を維持していく必要があります。
　富士宮市水道ビジョンに基づき、老朽管の更新及び施設の耐震化を効率的に行い、公営企業として独立採算制の原則に則り健全な経営を維持するとともに、常に安心・安全でおいしい水を安定供給できるように努めてまいります。</t>
    <phoneticPr fontId="4"/>
  </si>
  <si>
    <t>　償却対象資産の減価償却の状況を示す①有形固定資産減価償却率は前年度比0.99 ポイント増の52.76%、法定耐用年数を経過した管路延長の割合を示す②管路経年化率は前年度比1.11 ポイント増の21.30%と施設の老朽化が進んでいるのに対して、当該年度に更新した管路延長の割合を示す③管路更新率は前年度比0.17ポイント減の0.40%に留まっています。
　これは工事材料費や人件費の高騰に伴い工事にかかる費用が増加していることに加え、大口径の基幹管路の更新を優先的に実施しているためであり、引き続き計画的に施設の更新を図ってまいります。</t>
    <rPh sb="160" eb="161">
      <t>ゲン</t>
    </rPh>
    <rPh sb="214" eb="215">
      <t>クワ</t>
    </rPh>
    <rPh sb="217" eb="220">
      <t>ダイコウケイ</t>
    </rPh>
    <rPh sb="221" eb="225">
      <t>キカンカンロ</t>
    </rPh>
    <rPh sb="226" eb="228">
      <t>コウシン</t>
    </rPh>
    <rPh sb="229" eb="232">
      <t>ユウセンテキ</t>
    </rPh>
    <rPh sb="233" eb="235">
      <t>ジッシ</t>
    </rPh>
    <phoneticPr fontId="4"/>
  </si>
  <si>
    <t>　各指標における経営状態については、類似団体の平均値と比較しても比較的良好であり、健全性が維持されていると考えられます。これは当市が富士山麓の清流と豊富な湧水等の自然に恵まれ、おいしい水を安価に供給できる環境にあることなどが要因と考えられます。
　動力費や人件費などが増加傾向にあることから、①経常収支比率及び⑤料金回収率は減少傾向となっています。なお給水人口は1%程度減少したものの、大口使用量が前年度と同程度を維持したことから、給水収益の減少は0.3%程度にとどまっています。
　市域は広大ですが勾配があり、送水に過大な動力費がかからないことなどから、⑥給水原価は低い数値を推移しています。
　③流動比率も低い数値となっていますが、当面は同程度で推移していくものと考えられます。
　平成19年度以前分の企業債の償還が進んでいることから、④企業債残高対給水収益比率は類似団体の平均値を大きく下回っていると考えられます。
　⑦施設利用率は類似団体の平均値に比べ高い数値で推移しており、適正規模であると考えられます。
　⑧有収率は、類似団体の平均値より低くなっています。これは市域面積が広く、管路延長も長いことが要因であると考えられます。漏水修繕の実施と自然漏水の減少に伴い、有収率は増加しています。</t>
    <rPh sb="147" eb="153">
      <t>ケイジョウシュウシヒリツ</t>
    </rPh>
    <rPh sb="153" eb="154">
      <t>オヨ</t>
    </rPh>
    <rPh sb="156" eb="158">
      <t>リョウキン</t>
    </rPh>
    <rPh sb="158" eb="160">
      <t>カイシュウ</t>
    </rPh>
    <rPh sb="160" eb="161">
      <t>リツ</t>
    </rPh>
    <rPh sb="162" eb="166">
      <t>ゲンショウケイコウ</t>
    </rPh>
    <rPh sb="183" eb="185">
      <t>テイド</t>
    </rPh>
    <rPh sb="199" eb="202">
      <t>ゼンネンド</t>
    </rPh>
    <rPh sb="203" eb="206">
      <t>ドウテイド</t>
    </rPh>
    <rPh sb="207" eb="209">
      <t>イジ</t>
    </rPh>
    <rPh sb="221" eb="223">
      <t>ゲンショウ</t>
    </rPh>
    <rPh sb="228" eb="230">
      <t>テイド</t>
    </rPh>
    <rPh sb="242" eb="244">
      <t>シイキ</t>
    </rPh>
    <rPh sb="245" eb="247">
      <t>コウダイ</t>
    </rPh>
    <rPh sb="250" eb="252">
      <t>コウバイ</t>
    </rPh>
    <rPh sb="256" eb="258">
      <t>ソウスイ</t>
    </rPh>
    <rPh sb="259" eb="261">
      <t>カダイ</t>
    </rPh>
    <rPh sb="262" eb="265">
      <t>ドウリョクヒ</t>
    </rPh>
    <rPh sb="284" eb="285">
      <t>ヒク</t>
    </rPh>
    <rPh sb="286" eb="288">
      <t>スウチ</t>
    </rPh>
    <rPh sb="289" eb="291">
      <t>スイイ</t>
    </rPh>
    <rPh sb="318" eb="320">
      <t>トウメン</t>
    </rPh>
    <rPh sb="321" eb="324">
      <t>ドウテイド</t>
    </rPh>
    <rPh sb="325" eb="327">
      <t>スイイ</t>
    </rPh>
    <rPh sb="393" eb="394">
      <t>オオ</t>
    </rPh>
    <rPh sb="428" eb="429">
      <t>クラ</t>
    </rPh>
    <rPh sb="432" eb="434">
      <t>スウチ</t>
    </rPh>
    <rPh sb="435" eb="437">
      <t>スイイ</t>
    </rPh>
    <rPh sb="442" eb="444">
      <t>テキセイ</t>
    </rPh>
    <rPh sb="444" eb="446">
      <t>キボ</t>
    </rPh>
    <rPh sb="450" eb="451">
      <t>カンガ</t>
    </rPh>
    <rPh sb="505" eb="507">
      <t>ヨウイン</t>
    </rPh>
    <rPh sb="511" eb="51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</si>
</sst>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0.47</c:v>
                </c:pt>
                <c:pt idx="1">
                  <c:v>0.71</c:v>
                </c:pt>
                <c:pt idx="2">
                  <c:v>0.56999999999999995</c:v>
                </c:pt>
                <c:pt idx="3">
                  <c:v>0.56999999999999995</c:v>
                </c:pt>
                <c:pt idx="4">
                  <c:v>0.4</c:v>
                </c:pt>
              </c:numCache>
            </c:numRef>
          </c:val>
          <c:extLst>
            <c:ext xmlns:c16="http://schemas.microsoft.com/office/drawing/2014/chart" uri="{C3380CC4-5D6E-409C-BE32-E72D297353CC}">
              <c16:uniqueId val="{00000000-5B65-44CB-8298-EC15F9AA320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5B65-44CB-8298-EC15F9AA320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65.72</c:v>
                </c:pt>
                <c:pt idx="1">
                  <c:v>65.67</c:v>
                </c:pt>
                <c:pt idx="2">
                  <c:v>64.5</c:v>
                </c:pt>
                <c:pt idx="3">
                  <c:v>66.180000000000007</c:v>
                </c:pt>
                <c:pt idx="4">
                  <c:v>65.08</c:v>
                </c:pt>
              </c:numCache>
            </c:numRef>
          </c:val>
          <c:extLst>
            <c:ext xmlns:c16="http://schemas.microsoft.com/office/drawing/2014/chart" uri="{C3380CC4-5D6E-409C-BE32-E72D297353CC}">
              <c16:uniqueId val="{00000000-5A28-4982-9637-9425EF3688F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5A28-4982-9637-9425EF3688F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82.99</c:v>
                </c:pt>
                <c:pt idx="1">
                  <c:v>82.35</c:v>
                </c:pt>
                <c:pt idx="2">
                  <c:v>82.76</c:v>
                </c:pt>
                <c:pt idx="3">
                  <c:v>83.32</c:v>
                </c:pt>
                <c:pt idx="4">
                  <c:v>83.61</c:v>
                </c:pt>
              </c:numCache>
            </c:numRef>
          </c:val>
          <c:extLst>
            <c:ext xmlns:c16="http://schemas.microsoft.com/office/drawing/2014/chart" uri="{C3380CC4-5D6E-409C-BE32-E72D297353CC}">
              <c16:uniqueId val="{00000000-45A8-43A1-AA4B-22263CA3A4B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45A8-43A1-AA4B-22263CA3A4B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115.07</c:v>
                </c:pt>
                <c:pt idx="1">
                  <c:v>113.3</c:v>
                </c:pt>
                <c:pt idx="2">
                  <c:v>109.53</c:v>
                </c:pt>
                <c:pt idx="3">
                  <c:v>109.46</c:v>
                </c:pt>
                <c:pt idx="4">
                  <c:v>107.05</c:v>
                </c:pt>
              </c:numCache>
            </c:numRef>
          </c:val>
          <c:extLst>
            <c:ext xmlns:c16="http://schemas.microsoft.com/office/drawing/2014/chart" uri="{C3380CC4-5D6E-409C-BE32-E72D297353CC}">
              <c16:uniqueId val="{00000000-16BA-44E5-86A3-F42B114EE4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16BA-44E5-86A3-F42B114EE4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49.51</c:v>
                </c:pt>
                <c:pt idx="1">
                  <c:v>50.09</c:v>
                </c:pt>
                <c:pt idx="2">
                  <c:v>50.88</c:v>
                </c:pt>
                <c:pt idx="3">
                  <c:v>51.77</c:v>
                </c:pt>
                <c:pt idx="4">
                  <c:v>52.76</c:v>
                </c:pt>
              </c:numCache>
            </c:numRef>
          </c:val>
          <c:extLst>
            <c:ext xmlns:c16="http://schemas.microsoft.com/office/drawing/2014/chart" uri="{C3380CC4-5D6E-409C-BE32-E72D297353CC}">
              <c16:uniqueId val="{00000000-CA10-4290-953F-6626991CE8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CA10-4290-953F-6626991CE8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16.89</c:v>
                </c:pt>
                <c:pt idx="1">
                  <c:v>18.09</c:v>
                </c:pt>
                <c:pt idx="2">
                  <c:v>18.98</c:v>
                </c:pt>
                <c:pt idx="3">
                  <c:v>20.190000000000001</c:v>
                </c:pt>
                <c:pt idx="4">
                  <c:v>21.3</c:v>
                </c:pt>
              </c:numCache>
            </c:numRef>
          </c:val>
          <c:extLst>
            <c:ext xmlns:c16="http://schemas.microsoft.com/office/drawing/2014/chart" uri="{C3380CC4-5D6E-409C-BE32-E72D297353CC}">
              <c16:uniqueId val="{00000000-E6D5-4CEB-A1F5-613793A3CA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E6D5-4CEB-A1F5-613793A3CA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99-438C-A66F-21ADA400414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6699-438C-A66F-21ADA400414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271.39999999999998</c:v>
                </c:pt>
                <c:pt idx="1">
                  <c:v>300.58</c:v>
                </c:pt>
                <c:pt idx="2">
                  <c:v>271.16000000000003</c:v>
                </c:pt>
                <c:pt idx="3">
                  <c:v>276.66000000000003</c:v>
                </c:pt>
                <c:pt idx="4">
                  <c:v>279.75</c:v>
                </c:pt>
              </c:numCache>
            </c:numRef>
          </c:val>
          <c:extLst>
            <c:ext xmlns:c16="http://schemas.microsoft.com/office/drawing/2014/chart" uri="{C3380CC4-5D6E-409C-BE32-E72D297353CC}">
              <c16:uniqueId val="{00000000-4561-48A7-98C7-28C803395AC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4561-48A7-98C7-28C803395AC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78.989999999999995</c:v>
                </c:pt>
                <c:pt idx="1">
                  <c:v>75.73</c:v>
                </c:pt>
                <c:pt idx="2">
                  <c:v>74.22</c:v>
                </c:pt>
                <c:pt idx="3">
                  <c:v>75.510000000000005</c:v>
                </c:pt>
                <c:pt idx="4">
                  <c:v>75.73</c:v>
                </c:pt>
              </c:numCache>
            </c:numRef>
          </c:val>
          <c:extLst>
            <c:ext xmlns:c16="http://schemas.microsoft.com/office/drawing/2014/chart" uri="{C3380CC4-5D6E-409C-BE32-E72D297353CC}">
              <c16:uniqueId val="{00000000-E00B-47AD-AC77-F5EE2142086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E00B-47AD-AC77-F5EE2142086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113.17</c:v>
                </c:pt>
                <c:pt idx="1">
                  <c:v>110.61</c:v>
                </c:pt>
                <c:pt idx="2">
                  <c:v>105.52</c:v>
                </c:pt>
                <c:pt idx="3">
                  <c:v>105.17</c:v>
                </c:pt>
                <c:pt idx="4">
                  <c:v>102.45</c:v>
                </c:pt>
              </c:numCache>
            </c:numRef>
          </c:val>
          <c:extLst>
            <c:ext xmlns:c16="http://schemas.microsoft.com/office/drawing/2014/chart" uri="{C3380CC4-5D6E-409C-BE32-E72D297353CC}">
              <c16:uniqueId val="{00000000-AF9B-4D6C-AE04-26A23775FCD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AF9B-4D6C-AE04-26A23775FCD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88.26</c:v>
                </c:pt>
                <c:pt idx="1">
                  <c:v>90.51</c:v>
                </c:pt>
                <c:pt idx="2">
                  <c:v>95.04</c:v>
                </c:pt>
                <c:pt idx="3">
                  <c:v>94.49</c:v>
                </c:pt>
                <c:pt idx="4">
                  <c:v>98.31</c:v>
                </c:pt>
              </c:numCache>
            </c:numRef>
          </c:val>
          <c:extLst>
            <c:ext xmlns:c16="http://schemas.microsoft.com/office/drawing/2014/chart" uri="{C3380CC4-5D6E-409C-BE32-E72D297353CC}">
              <c16:uniqueId val="{00000000-13C8-4D37-800A-46926150EB1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13C8-4D37-800A-46926150EB1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22" zoomScale="85" zoomScaleNormal="85"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静岡県　富士宮市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126857</v>
      </c>
      <c r="AM8" s="44"/>
      <c r="AN8" s="44"/>
      <c r="AO8" s="44"/>
      <c r="AP8" s="44"/>
      <c r="AQ8" s="44"/>
      <c r="AR8" s="44"/>
      <c r="AS8" s="44"/>
      <c r="AT8" s="45">
        <f>データ!$S$6</f>
        <v>389.08</v>
      </c>
      <c r="AU8" s="46"/>
      <c r="AV8" s="46"/>
      <c r="AW8" s="46"/>
      <c r="AX8" s="46"/>
      <c r="AY8" s="46"/>
      <c r="AZ8" s="46"/>
      <c r="BA8" s="46"/>
      <c r="BB8" s="47">
        <f>データ!$T$6</f>
        <v>326.04000000000002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92.11</v>
      </c>
      <c r="J10" s="46"/>
      <c r="K10" s="46"/>
      <c r="L10" s="46"/>
      <c r="M10" s="46"/>
      <c r="N10" s="46"/>
      <c r="O10" s="80"/>
      <c r="P10" s="47">
        <f>データ!$P$6</f>
        <v>95.24</v>
      </c>
      <c r="Q10" s="47"/>
      <c r="R10" s="47"/>
      <c r="S10" s="47"/>
      <c r="T10" s="47"/>
      <c r="U10" s="47"/>
      <c r="V10" s="47"/>
      <c r="W10" s="44">
        <f>データ!$Q$6</f>
        <v>1815</v>
      </c>
      <c r="X10" s="44"/>
      <c r="Y10" s="44"/>
      <c r="Z10" s="44"/>
      <c r="AA10" s="44"/>
      <c r="AB10" s="44"/>
      <c r="AC10" s="44"/>
      <c r="AD10" s="2"/>
      <c r="AE10" s="2"/>
      <c r="AF10" s="2"/>
      <c r="AG10" s="2"/>
      <c r="AH10" s="2"/>
      <c r="AI10" s="2"/>
      <c r="AJ10" s="2"/>
      <c r="AK10" s="2"/>
      <c r="AL10" s="44">
        <f>データ!$U$6</f>
        <v>120333</v>
      </c>
      <c r="AM10" s="44"/>
      <c r="AN10" s="44"/>
      <c r="AO10" s="44"/>
      <c r="AP10" s="44"/>
      <c r="AQ10" s="44"/>
      <c r="AR10" s="44"/>
      <c r="AS10" s="44"/>
      <c r="AT10" s="45">
        <f>データ!$V$6</f>
        <v>108.42</v>
      </c>
      <c r="AU10" s="46"/>
      <c r="AV10" s="46"/>
      <c r="AW10" s="46"/>
      <c r="AX10" s="46"/>
      <c r="AY10" s="46"/>
      <c r="AZ10" s="46"/>
      <c r="BA10" s="46"/>
      <c r="BB10" s="47">
        <f>データ!$W$6</f>
        <v>1109.8800000000001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Ll8qOWbJbJIjTeveMzFtOE3md8LDsewGYT2+fn1dbQlupxztrdJjaEaziMDocGMNZE+1WPt91jg9+3GRleUmQ==" saltValue="X5TmjjKY0MGk0UCmxC/qc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222071</v>
      </c>
      <c r="D6" s="20">
        <f t="shared" si="3"/>
        <v>46</v>
      </c>
      <c r="E6" s="20">
        <f t="shared" si="3"/>
        <v>1</v>
      </c>
      <c r="F6" s="20">
        <f t="shared" si="3"/>
        <v>0</v>
      </c>
      <c r="G6" s="20">
        <f t="shared" si="3"/>
        <v>1</v>
      </c>
      <c r="H6" s="20" t="str">
        <f t="shared" si="3"/>
        <v>静岡県　富士宮市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92.11</v>
      </c>
      <c r="P6" s="21">
        <f t="shared" si="3"/>
        <v>95.24</v>
      </c>
      <c r="Q6" s="21">
        <f t="shared" si="3"/>
        <v>1815</v>
      </c>
      <c r="R6" s="21">
        <f t="shared" si="3"/>
        <v>126857</v>
      </c>
      <c r="S6" s="21">
        <f t="shared" si="3"/>
        <v>389.08</v>
      </c>
      <c r="T6" s="21">
        <f t="shared" si="3"/>
        <v>326.04000000000002</v>
      </c>
      <c r="U6" s="21">
        <f t="shared" si="3"/>
        <v>120333</v>
      </c>
      <c r="V6" s="21">
        <f t="shared" si="3"/>
        <v>108.42</v>
      </c>
      <c r="W6" s="21">
        <f t="shared" si="3"/>
        <v>1109.8800000000001</v>
      </c>
      <c r="X6" s="22">
        <f>IF(X7="",NA(),X7)</f>
        <v>115.07</v>
      </c>
      <c r="Y6" s="22">
        <f t="shared" ref="Y6:AG6" si="4">IF(Y7="",NA(),Y7)</f>
        <v>113.3</v>
      </c>
      <c r="Z6" s="22">
        <f t="shared" si="4"/>
        <v>109.53</v>
      </c>
      <c r="AA6" s="22">
        <f t="shared" si="4"/>
        <v>109.46</v>
      </c>
      <c r="AB6" s="22">
        <f t="shared" si="4"/>
        <v>107.05</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271.39999999999998</v>
      </c>
      <c r="AU6" s="22">
        <f t="shared" ref="AU6:BC6" si="6">IF(AU7="",NA(),AU7)</f>
        <v>300.58</v>
      </c>
      <c r="AV6" s="22">
        <f t="shared" si="6"/>
        <v>271.16000000000003</v>
      </c>
      <c r="AW6" s="22">
        <f t="shared" si="6"/>
        <v>276.66000000000003</v>
      </c>
      <c r="AX6" s="22">
        <f t="shared" si="6"/>
        <v>279.75</v>
      </c>
      <c r="AY6" s="22">
        <f t="shared" si="6"/>
        <v>360.96</v>
      </c>
      <c r="AZ6" s="22">
        <f t="shared" si="6"/>
        <v>351.29</v>
      </c>
      <c r="BA6" s="22">
        <f t="shared" si="6"/>
        <v>364.24</v>
      </c>
      <c r="BB6" s="22">
        <f t="shared" si="6"/>
        <v>369.82</v>
      </c>
      <c r="BC6" s="22">
        <f t="shared" si="6"/>
        <v>355.75</v>
      </c>
      <c r="BD6" s="21" t="str">
        <f>IF(BD7="","",IF(BD7="-","【-】","【"&amp;SUBSTITUTE(TEXT(BD7,"#,##0.00"),"-","△")&amp;"】"))</f>
        <v>【239.69】</v>
      </c>
      <c r="BE6" s="22">
        <f>IF(BE7="",NA(),BE7)</f>
        <v>78.989999999999995</v>
      </c>
      <c r="BF6" s="22">
        <f t="shared" ref="BF6:BN6" si="7">IF(BF7="",NA(),BF7)</f>
        <v>75.73</v>
      </c>
      <c r="BG6" s="22">
        <f t="shared" si="7"/>
        <v>74.22</v>
      </c>
      <c r="BH6" s="22">
        <f t="shared" si="7"/>
        <v>75.510000000000005</v>
      </c>
      <c r="BI6" s="22">
        <f t="shared" si="7"/>
        <v>75.73</v>
      </c>
      <c r="BJ6" s="22">
        <f t="shared" si="7"/>
        <v>239.18</v>
      </c>
      <c r="BK6" s="22">
        <f t="shared" si="7"/>
        <v>236.29</v>
      </c>
      <c r="BL6" s="22">
        <f t="shared" si="7"/>
        <v>238.77</v>
      </c>
      <c r="BM6" s="22">
        <f t="shared" si="7"/>
        <v>218.57</v>
      </c>
      <c r="BN6" s="22">
        <f t="shared" si="7"/>
        <v>222.45</v>
      </c>
      <c r="BO6" s="21" t="str">
        <f>IF(BO7="","",IF(BO7="-","【-】","【"&amp;SUBSTITUTE(TEXT(BO7,"#,##0.00"),"-","△")&amp;"】"))</f>
        <v>【264.86】</v>
      </c>
      <c r="BP6" s="22">
        <f>IF(BP7="",NA(),BP7)</f>
        <v>113.17</v>
      </c>
      <c r="BQ6" s="22">
        <f t="shared" ref="BQ6:BY6" si="8">IF(BQ7="",NA(),BQ7)</f>
        <v>110.61</v>
      </c>
      <c r="BR6" s="22">
        <f t="shared" si="8"/>
        <v>105.52</v>
      </c>
      <c r="BS6" s="22">
        <f t="shared" si="8"/>
        <v>105.17</v>
      </c>
      <c r="BT6" s="22">
        <f t="shared" si="8"/>
        <v>102.45</v>
      </c>
      <c r="BU6" s="22">
        <f t="shared" si="8"/>
        <v>101.89</v>
      </c>
      <c r="BV6" s="22">
        <f t="shared" si="8"/>
        <v>104.33</v>
      </c>
      <c r="BW6" s="22">
        <f t="shared" si="8"/>
        <v>98.85</v>
      </c>
      <c r="BX6" s="22">
        <f t="shared" si="8"/>
        <v>101.78</v>
      </c>
      <c r="BY6" s="22">
        <f t="shared" si="8"/>
        <v>100.33</v>
      </c>
      <c r="BZ6" s="21" t="str">
        <f>IF(BZ7="","",IF(BZ7="-","【-】","【"&amp;SUBSTITUTE(TEXT(BZ7,"#,##0.00"),"-","△")&amp;"】"))</f>
        <v>【97.59】</v>
      </c>
      <c r="CA6" s="22">
        <f>IF(CA7="",NA(),CA7)</f>
        <v>88.26</v>
      </c>
      <c r="CB6" s="22">
        <f t="shared" ref="CB6:CJ6" si="9">IF(CB7="",NA(),CB7)</f>
        <v>90.51</v>
      </c>
      <c r="CC6" s="22">
        <f t="shared" si="9"/>
        <v>95.04</v>
      </c>
      <c r="CD6" s="22">
        <f t="shared" si="9"/>
        <v>94.49</v>
      </c>
      <c r="CE6" s="22">
        <f t="shared" si="9"/>
        <v>98.31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65.72</v>
      </c>
      <c r="CM6" s="22">
        <f t="shared" ref="CM6:CU6" si="10">IF(CM7="",NA(),CM7)</f>
        <v>65.67</v>
      </c>
      <c r="CN6" s="22">
        <f t="shared" si="10"/>
        <v>64.5</v>
      </c>
      <c r="CO6" s="22">
        <f t="shared" si="10"/>
        <v>66.180000000000007</v>
      </c>
      <c r="CP6" s="22">
        <f t="shared" si="10"/>
        <v>65.08</v>
      </c>
      <c r="CQ6" s="22">
        <f t="shared" si="10"/>
        <v>63.23</v>
      </c>
      <c r="CR6" s="22">
        <f t="shared" si="10"/>
        <v>62.59</v>
      </c>
      <c r="CS6" s="22">
        <f t="shared" si="10"/>
        <v>61.81</v>
      </c>
      <c r="CT6" s="22">
        <f t="shared" si="10"/>
        <v>62.35</v>
      </c>
      <c r="CU6" s="22">
        <f t="shared" si="10"/>
        <v>62.69</v>
      </c>
      <c r="CV6" s="21" t="str">
        <f>IF(CV7="","",IF(CV7="-","【-】","【"&amp;SUBSTITUTE(TEXT(CV7,"#,##0.00"),"-","△")&amp;"】"))</f>
        <v>【60.21】</v>
      </c>
      <c r="CW6" s="22">
        <f>IF(CW7="",NA(),CW7)</f>
        <v>82.99</v>
      </c>
      <c r="CX6" s="22">
        <f t="shared" ref="CX6:DF6" si="11">IF(CX7="",NA(),CX7)</f>
        <v>82.35</v>
      </c>
      <c r="CY6" s="22">
        <f t="shared" si="11"/>
        <v>82.76</v>
      </c>
      <c r="CZ6" s="22">
        <f t="shared" si="11"/>
        <v>83.32</v>
      </c>
      <c r="DA6" s="22">
        <f t="shared" si="11"/>
        <v>83.61</v>
      </c>
      <c r="DB6" s="22">
        <f t="shared" si="11"/>
        <v>89.35</v>
      </c>
      <c r="DC6" s="22">
        <f t="shared" si="11"/>
        <v>89.7</v>
      </c>
      <c r="DD6" s="22">
        <f t="shared" si="11"/>
        <v>89.24</v>
      </c>
      <c r="DE6" s="22">
        <f t="shared" si="11"/>
        <v>88.71</v>
      </c>
      <c r="DF6" s="22">
        <f t="shared" si="11"/>
        <v>88.32</v>
      </c>
      <c r="DG6" s="21" t="str">
        <f>IF(DG7="","",IF(DG7="-","【-】","【"&amp;SUBSTITUTE(TEXT(DG7,"#,##0.00"),"-","△")&amp;"】"))</f>
        <v>【89.21】</v>
      </c>
      <c r="DH6" s="22">
        <f>IF(DH7="",NA(),DH7)</f>
        <v>49.51</v>
      </c>
      <c r="DI6" s="22">
        <f t="shared" ref="DI6:DQ6" si="12">IF(DI7="",NA(),DI7)</f>
        <v>50.09</v>
      </c>
      <c r="DJ6" s="22">
        <f t="shared" si="12"/>
        <v>50.88</v>
      </c>
      <c r="DK6" s="22">
        <f t="shared" si="12"/>
        <v>51.77</v>
      </c>
      <c r="DL6" s="22">
        <f t="shared" si="12"/>
        <v>52.76</v>
      </c>
      <c r="DM6" s="22">
        <f t="shared" si="12"/>
        <v>49.62</v>
      </c>
      <c r="DN6" s="22">
        <f t="shared" si="12"/>
        <v>50.5</v>
      </c>
      <c r="DO6" s="22">
        <f t="shared" si="12"/>
        <v>51.28</v>
      </c>
      <c r="DP6" s="22">
        <f t="shared" si="12"/>
        <v>51.95</v>
      </c>
      <c r="DQ6" s="22">
        <f t="shared" si="12"/>
        <v>52.55</v>
      </c>
      <c r="DR6" s="21" t="str">
        <f>IF(DR7="","",IF(DR7="-","【-】","【"&amp;SUBSTITUTE(TEXT(DR7,"#,##0.00"),"-","△")&amp;"】"))</f>
        <v>【52.41】</v>
      </c>
      <c r="DS6" s="22">
        <f>IF(DS7="",NA(),DS7)</f>
        <v>16.89</v>
      </c>
      <c r="DT6" s="22">
        <f t="shared" ref="DT6:EB6" si="13">IF(DT7="",NA(),DT7)</f>
        <v>18.09</v>
      </c>
      <c r="DU6" s="22">
        <f t="shared" si="13"/>
        <v>18.98</v>
      </c>
      <c r="DV6" s="22">
        <f t="shared" si="13"/>
        <v>20.190000000000001</v>
      </c>
      <c r="DW6" s="22">
        <f t="shared" si="13"/>
        <v>21.3</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0.47</v>
      </c>
      <c r="EE6" s="22">
        <f t="shared" ref="EE6:EM6" si="14">IF(EE7="",NA(),EE7)</f>
        <v>0.71</v>
      </c>
      <c r="EF6" s="22">
        <f t="shared" si="14"/>
        <v>0.56999999999999995</v>
      </c>
      <c r="EG6" s="22">
        <f t="shared" si="14"/>
        <v>0.56999999999999995</v>
      </c>
      <c r="EH6" s="22">
        <f t="shared" si="14"/>
        <v>0.4</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222071</v>
      </c>
      <c r="D7" s="24">
        <v>46</v>
      </c>
      <c r="E7" s="24">
        <v>1</v>
      </c>
      <c r="F7" s="24">
        <v>0</v>
      </c>
      <c r="G7" s="24">
        <v>1</v>
      </c>
      <c r="H7" s="24" t="s">
        <v>93</v>
      </c>
      <c r="I7" s="24" t="s">
        <v>94</v>
      </c>
      <c r="J7" s="24" t="s">
        <v>95</v>
      </c>
      <c r="K7" s="24" t="s">
        <v>96</v>
      </c>
      <c r="L7" s="24" t="s">
        <v>97</v>
      </c>
      <c r="M7" s="24" t="s">
        <v>98</v>
      </c>
      <c r="N7" s="25" t="s">
        <v>99</v>
      </c>
      <c r="O7" s="25">
        <v>92.11</v>
      </c>
      <c r="P7" s="25">
        <v>95.24</v>
      </c>
      <c r="Q7" s="25">
        <v>1815</v>
      </c>
      <c r="R7" s="25">
        <v>126857</v>
      </c>
      <c r="S7" s="25">
        <v>389.08</v>
      </c>
      <c r="T7" s="25">
        <v>326.04000000000002</v>
      </c>
      <c r="U7" s="25">
        <v>120333</v>
      </c>
      <c r="V7" s="25">
        <v>108.42</v>
      </c>
      <c r="W7" s="25">
        <v>1109.8800000000001</v>
      </c>
      <c r="X7" s="25">
        <v>115.07</v>
      </c>
      <c r="Y7" s="25">
        <v>113.3</v>
      </c>
      <c r="Z7" s="25">
        <v>109.53</v>
      </c>
      <c r="AA7" s="25">
        <v>109.46</v>
      </c>
      <c r="AB7" s="25">
        <v>107.05</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271.39999999999998</v>
      </c>
      <c r="AU7" s="25">
        <v>300.58</v>
      </c>
      <c r="AV7" s="25">
        <v>271.16000000000003</v>
      </c>
      <c r="AW7" s="25">
        <v>276.66000000000003</v>
      </c>
      <c r="AX7" s="25">
        <v>279.75</v>
      </c>
      <c r="AY7" s="25">
        <v>360.96</v>
      </c>
      <c r="AZ7" s="25">
        <v>351.29</v>
      </c>
      <c r="BA7" s="25">
        <v>364.24</v>
      </c>
      <c r="BB7" s="25">
        <v>369.82</v>
      </c>
      <c r="BC7" s="25">
        <v>355.75</v>
      </c>
      <c r="BD7" s="25">
        <v>239.69</v>
      </c>
      <c r="BE7" s="25">
        <v>78.989999999999995</v>
      </c>
      <c r="BF7" s="25">
        <v>75.73</v>
      </c>
      <c r="BG7" s="25">
        <v>74.22</v>
      </c>
      <c r="BH7" s="25">
        <v>75.510000000000005</v>
      </c>
      <c r="BI7" s="25">
        <v>75.73</v>
      </c>
      <c r="BJ7" s="25">
        <v>239.18</v>
      </c>
      <c r="BK7" s="25">
        <v>236.29</v>
      </c>
      <c r="BL7" s="25">
        <v>238.77</v>
      </c>
      <c r="BM7" s="25">
        <v>218.57</v>
      </c>
      <c r="BN7" s="25">
        <v>222.45</v>
      </c>
      <c r="BO7" s="25">
        <v>264.86</v>
      </c>
      <c r="BP7" s="25">
        <v>113.17</v>
      </c>
      <c r="BQ7" s="25">
        <v>110.61</v>
      </c>
      <c r="BR7" s="25">
        <v>105.52</v>
      </c>
      <c r="BS7" s="25">
        <v>105.17</v>
      </c>
      <c r="BT7" s="25">
        <v>102.45</v>
      </c>
      <c r="BU7" s="25">
        <v>101.89</v>
      </c>
      <c r="BV7" s="25">
        <v>104.33</v>
      </c>
      <c r="BW7" s="25">
        <v>98.85</v>
      </c>
      <c r="BX7" s="25">
        <v>101.78</v>
      </c>
      <c r="BY7" s="25">
        <v>100.33</v>
      </c>
      <c r="BZ7" s="25">
        <v>97.59</v>
      </c>
      <c r="CA7" s="25">
        <v>88.26</v>
      </c>
      <c r="CB7" s="25">
        <v>90.51</v>
      </c>
      <c r="CC7" s="25">
        <v>95.04</v>
      </c>
      <c r="CD7" s="25">
        <v>94.49</v>
      </c>
      <c r="CE7" s="25">
        <v>98.31</v>
      </c>
      <c r="CF7" s="25">
        <v>156.32</v>
      </c>
      <c r="CG7" s="25">
        <v>157.4</v>
      </c>
      <c r="CH7" s="25">
        <v>162.61000000000001</v>
      </c>
      <c r="CI7" s="25">
        <v>163.94</v>
      </c>
      <c r="CJ7" s="25">
        <v>169.31</v>
      </c>
      <c r="CK7" s="25">
        <v>181.66</v>
      </c>
      <c r="CL7" s="25">
        <v>65.72</v>
      </c>
      <c r="CM7" s="25">
        <v>65.67</v>
      </c>
      <c r="CN7" s="25">
        <v>64.5</v>
      </c>
      <c r="CO7" s="25">
        <v>66.180000000000007</v>
      </c>
      <c r="CP7" s="25">
        <v>65.08</v>
      </c>
      <c r="CQ7" s="25">
        <v>63.23</v>
      </c>
      <c r="CR7" s="25">
        <v>62.59</v>
      </c>
      <c r="CS7" s="25">
        <v>61.81</v>
      </c>
      <c r="CT7" s="25">
        <v>62.35</v>
      </c>
      <c r="CU7" s="25">
        <v>62.69</v>
      </c>
      <c r="CV7" s="25">
        <v>60.21</v>
      </c>
      <c r="CW7" s="25">
        <v>82.99</v>
      </c>
      <c r="CX7" s="25">
        <v>82.35</v>
      </c>
      <c r="CY7" s="25">
        <v>82.76</v>
      </c>
      <c r="CZ7" s="25">
        <v>83.32</v>
      </c>
      <c r="DA7" s="25">
        <v>83.61</v>
      </c>
      <c r="DB7" s="25">
        <v>89.35</v>
      </c>
      <c r="DC7" s="25">
        <v>89.7</v>
      </c>
      <c r="DD7" s="25">
        <v>89.24</v>
      </c>
      <c r="DE7" s="25">
        <v>88.71</v>
      </c>
      <c r="DF7" s="25">
        <v>88.32</v>
      </c>
      <c r="DG7" s="25">
        <v>89.21</v>
      </c>
      <c r="DH7" s="25">
        <v>49.51</v>
      </c>
      <c r="DI7" s="25">
        <v>50.09</v>
      </c>
      <c r="DJ7" s="25">
        <v>50.88</v>
      </c>
      <c r="DK7" s="25">
        <v>51.77</v>
      </c>
      <c r="DL7" s="25">
        <v>52.76</v>
      </c>
      <c r="DM7" s="25">
        <v>49.62</v>
      </c>
      <c r="DN7" s="25">
        <v>50.5</v>
      </c>
      <c r="DO7" s="25">
        <v>51.28</v>
      </c>
      <c r="DP7" s="25">
        <v>51.95</v>
      </c>
      <c r="DQ7" s="25">
        <v>52.55</v>
      </c>
      <c r="DR7" s="25">
        <v>52.41</v>
      </c>
      <c r="DS7" s="25">
        <v>16.89</v>
      </c>
      <c r="DT7" s="25">
        <v>18.09</v>
      </c>
      <c r="DU7" s="25">
        <v>18.98</v>
      </c>
      <c r="DV7" s="25">
        <v>20.190000000000001</v>
      </c>
      <c r="DW7" s="25">
        <v>21.3</v>
      </c>
      <c r="DX7" s="25">
        <v>19.510000000000002</v>
      </c>
      <c r="DY7" s="25">
        <v>21.19</v>
      </c>
      <c r="DZ7" s="25">
        <v>22.64</v>
      </c>
      <c r="EA7" s="25">
        <v>24.49</v>
      </c>
      <c r="EB7" s="25">
        <v>25.85</v>
      </c>
      <c r="EC7" s="25">
        <v>26.78</v>
      </c>
      <c r="ED7" s="25">
        <v>0.47</v>
      </c>
      <c r="EE7" s="25">
        <v>0.71</v>
      </c>
      <c r="EF7" s="25">
        <v>0.56999999999999995</v>
      </c>
      <c r="EG7" s="25">
        <v>0.56999999999999995</v>
      </c>
      <c r="EH7" s="25">
        <v>0.4</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小泉　工</cp:lastModifiedBy>
  <cp:lastPrinted>2026-01-27T02:43:10Z</cp:lastPrinted>
  <dcterms:created xsi:type="dcterms:W3CDTF">2025-12-12T09:17:52Z</dcterms:created>
  <dcterms:modified xsi:type="dcterms:W3CDTF">2026-01-27T23:41:32Z</dcterms:modified>
  <cp:category/>
</cp:coreProperties>
</file>