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5" windowWidth="19395" windowHeight="8055"/>
  </bookViews>
  <sheets>
    <sheet name="店舗面積による選定" sheetId="1" r:id="rId1"/>
  </sheets>
  <definedNames>
    <definedName name="_xlnm.Print_Area" localSheetId="0">店舗面積による選定!$A$1:$I$54</definedName>
  </definedNames>
  <calcPr calcId="145621"/>
</workbook>
</file>

<file path=xl/calcChain.xml><?xml version="1.0" encoding="utf-8"?>
<calcChain xmlns="http://schemas.openxmlformats.org/spreadsheetml/2006/main">
  <c r="F35" i="1" l="1"/>
  <c r="E39" i="1"/>
  <c r="F33" i="1"/>
  <c r="F32" i="1"/>
  <c r="F34" i="1"/>
  <c r="F31" i="1"/>
  <c r="F30" i="1"/>
  <c r="F29" i="1"/>
  <c r="F28" i="1"/>
  <c r="F27" i="1"/>
  <c r="F26" i="1"/>
  <c r="E40" i="1" l="1"/>
</calcChain>
</file>

<file path=xl/sharedStrings.xml><?xml version="1.0" encoding="utf-8"?>
<sst xmlns="http://schemas.openxmlformats.org/spreadsheetml/2006/main" count="230" uniqueCount="137">
  <si>
    <t>申請者名</t>
    <rPh sb="0" eb="3">
      <t>シンセイシャ</t>
    </rPh>
    <rPh sb="3" eb="4">
      <t>メイ</t>
    </rPh>
    <phoneticPr fontId="1"/>
  </si>
  <si>
    <t>工事場所</t>
    <rPh sb="0" eb="2">
      <t>コウジ</t>
    </rPh>
    <rPh sb="2" eb="4">
      <t>バショ</t>
    </rPh>
    <phoneticPr fontId="1"/>
  </si>
  <si>
    <t>施工業者名</t>
    <rPh sb="0" eb="2">
      <t>セコウ</t>
    </rPh>
    <rPh sb="2" eb="4">
      <t>ギョウシャ</t>
    </rPh>
    <rPh sb="4" eb="5">
      <t>メイ</t>
    </rPh>
    <phoneticPr fontId="1"/>
  </si>
  <si>
    <t>富士宮市</t>
    <rPh sb="0" eb="4">
      <t>フジノミヤシ</t>
    </rPh>
    <phoneticPr fontId="1"/>
  </si>
  <si>
    <t>①　食種及び店舗全面積等の入力</t>
    <rPh sb="2" eb="3">
      <t>ショク</t>
    </rPh>
    <rPh sb="3" eb="4">
      <t>シュ</t>
    </rPh>
    <rPh sb="4" eb="5">
      <t>オヨ</t>
    </rPh>
    <rPh sb="6" eb="8">
      <t>テンポ</t>
    </rPh>
    <rPh sb="8" eb="11">
      <t>ゼンメンセキ</t>
    </rPh>
    <rPh sb="11" eb="12">
      <t>トウ</t>
    </rPh>
    <rPh sb="13" eb="15">
      <t>ニュウリョク</t>
    </rPh>
    <phoneticPr fontId="1"/>
  </si>
  <si>
    <t>食種</t>
    <rPh sb="0" eb="1">
      <t>ショク</t>
    </rPh>
    <rPh sb="1" eb="2">
      <t>シュ</t>
    </rPh>
    <phoneticPr fontId="1"/>
  </si>
  <si>
    <t>店舗面積</t>
    <rPh sb="0" eb="2">
      <t>テンポ</t>
    </rPh>
    <rPh sb="2" eb="4">
      <t>メンセキ</t>
    </rPh>
    <phoneticPr fontId="1"/>
  </si>
  <si>
    <t>食　　種</t>
    <rPh sb="0" eb="1">
      <t>ショク</t>
    </rPh>
    <rPh sb="3" eb="4">
      <t>シュ</t>
    </rPh>
    <phoneticPr fontId="1"/>
  </si>
  <si>
    <t>　㎡</t>
    <phoneticPr fontId="1"/>
  </si>
  <si>
    <t>②　流入流量の計算</t>
    <rPh sb="2" eb="4">
      <t>リュウニュウ</t>
    </rPh>
    <rPh sb="4" eb="6">
      <t>リュウリョウ</t>
    </rPh>
    <rPh sb="7" eb="9">
      <t>ケイサン</t>
    </rPh>
    <phoneticPr fontId="1"/>
  </si>
  <si>
    <t>③　阻集グリース及び堆積残渣の質量の算出</t>
    <rPh sb="2" eb="3">
      <t>ソ</t>
    </rPh>
    <rPh sb="3" eb="4">
      <t>シュウ</t>
    </rPh>
    <rPh sb="8" eb="9">
      <t>オヨ</t>
    </rPh>
    <rPh sb="10" eb="12">
      <t>タイセキ</t>
    </rPh>
    <rPh sb="12" eb="14">
      <t>ザンサ</t>
    </rPh>
    <rPh sb="15" eb="17">
      <t>シツリョウ</t>
    </rPh>
    <rPh sb="18" eb="20">
      <t>サンシュツ</t>
    </rPh>
    <phoneticPr fontId="1"/>
  </si>
  <si>
    <t>流入流量     （Q）＝A×Wm×（ｎ/ｎ0）×（1/t）×k</t>
    <rPh sb="0" eb="2">
      <t>リュウニュウ</t>
    </rPh>
    <rPh sb="2" eb="4">
      <t>リュウリョウ</t>
    </rPh>
    <phoneticPr fontId="1"/>
  </si>
  <si>
    <t>(kg)</t>
    <phoneticPr fontId="1"/>
  </si>
  <si>
    <t>阻集グリースの質量　　</t>
    <rPh sb="0" eb="1">
      <t>ソ</t>
    </rPh>
    <rPh sb="1" eb="2">
      <t>シュウ</t>
    </rPh>
    <rPh sb="7" eb="9">
      <t>シツリョウ</t>
    </rPh>
    <phoneticPr fontId="1"/>
  </si>
  <si>
    <t>堆積残渣の質量　　　　　</t>
    <rPh sb="0" eb="2">
      <t>タイセキ</t>
    </rPh>
    <rPh sb="2" eb="4">
      <t>ザンサ</t>
    </rPh>
    <rPh sb="5" eb="7">
      <t>シツリョウ</t>
    </rPh>
    <phoneticPr fontId="1"/>
  </si>
  <si>
    <t>(Gu)=A×gu×（ｎ/ｎ0）×iu×C2</t>
    <phoneticPr fontId="1"/>
  </si>
  <si>
    <t>阻集グリース及び</t>
    <rPh sb="0" eb="1">
      <t>ソ</t>
    </rPh>
    <rPh sb="1" eb="2">
      <t>シュウ</t>
    </rPh>
    <rPh sb="6" eb="7">
      <t>オヨ</t>
    </rPh>
    <phoneticPr fontId="1"/>
  </si>
  <si>
    <t>（G）=Gu＋Gｂ</t>
    <phoneticPr fontId="1"/>
  </si>
  <si>
    <t>記号</t>
    <rPh sb="0" eb="2">
      <t>キゴウ</t>
    </rPh>
    <phoneticPr fontId="1"/>
  </si>
  <si>
    <t>A</t>
    <phoneticPr fontId="1"/>
  </si>
  <si>
    <t>Wm</t>
    <phoneticPr fontId="1"/>
  </si>
  <si>
    <t>t</t>
    <phoneticPr fontId="1"/>
  </si>
  <si>
    <t>k</t>
    <phoneticPr fontId="1"/>
  </si>
  <si>
    <t>gu</t>
    <phoneticPr fontId="1"/>
  </si>
  <si>
    <t>gb</t>
    <phoneticPr fontId="1"/>
  </si>
  <si>
    <t>iu</t>
    <phoneticPr fontId="1"/>
  </si>
  <si>
    <t>ib</t>
    <phoneticPr fontId="1"/>
  </si>
  <si>
    <t>n</t>
    <phoneticPr fontId="1"/>
  </si>
  <si>
    <t>n0</t>
    <phoneticPr fontId="1"/>
  </si>
  <si>
    <t>C2</t>
    <phoneticPr fontId="1"/>
  </si>
  <si>
    <t>要目</t>
    <rPh sb="0" eb="2">
      <t>ヨウモク</t>
    </rPh>
    <phoneticPr fontId="1"/>
  </si>
  <si>
    <t>値</t>
    <rPh sb="0" eb="1">
      <t>アタイ</t>
    </rPh>
    <phoneticPr fontId="1"/>
  </si>
  <si>
    <t>単位</t>
    <rPh sb="0" eb="2">
      <t>タンイ</t>
    </rPh>
    <phoneticPr fontId="1"/>
  </si>
  <si>
    <t>根拠</t>
    <rPh sb="0" eb="2">
      <t>コンキョ</t>
    </rPh>
    <phoneticPr fontId="1"/>
  </si>
  <si>
    <t>厨房を含む店舗全面積</t>
    <rPh sb="0" eb="2">
      <t>チュウボウ</t>
    </rPh>
    <rPh sb="3" eb="4">
      <t>フク</t>
    </rPh>
    <rPh sb="5" eb="7">
      <t>テンポ</t>
    </rPh>
    <rPh sb="7" eb="10">
      <t>ゼンメンセキ</t>
    </rPh>
    <phoneticPr fontId="1"/>
  </si>
  <si>
    <t>店舗全面積１㎡・１日あたりの使用水量</t>
    <rPh sb="0" eb="2">
      <t>テンポ</t>
    </rPh>
    <rPh sb="2" eb="3">
      <t>ゼン</t>
    </rPh>
    <rPh sb="3" eb="5">
      <t>メンセキ</t>
    </rPh>
    <rPh sb="9" eb="10">
      <t>ニチ</t>
    </rPh>
    <rPh sb="14" eb="16">
      <t>シヨウ</t>
    </rPh>
    <rPh sb="16" eb="18">
      <t>スイリョウ</t>
    </rPh>
    <phoneticPr fontId="1"/>
  </si>
  <si>
    <t>１日あたりの厨房使用時間（※１）</t>
    <rPh sb="1" eb="2">
      <t>ニチ</t>
    </rPh>
    <rPh sb="6" eb="8">
      <t>チュウボウ</t>
    </rPh>
    <rPh sb="8" eb="10">
      <t>シヨウ</t>
    </rPh>
    <rPh sb="10" eb="12">
      <t>ジカン</t>
    </rPh>
    <phoneticPr fontId="1"/>
  </si>
  <si>
    <t>１㎡・１日あたりの阻集グリースの質量</t>
    <rPh sb="4" eb="5">
      <t>ニチ</t>
    </rPh>
    <rPh sb="9" eb="10">
      <t>ソ</t>
    </rPh>
    <rPh sb="10" eb="11">
      <t>シュウ</t>
    </rPh>
    <rPh sb="16" eb="18">
      <t>シツリョウ</t>
    </rPh>
    <phoneticPr fontId="1"/>
  </si>
  <si>
    <t>１㎡・1日あたりの堆積残渣の質量</t>
    <rPh sb="4" eb="5">
      <t>ニチ</t>
    </rPh>
    <rPh sb="9" eb="11">
      <t>タイセキ</t>
    </rPh>
    <rPh sb="11" eb="13">
      <t>ザンサ</t>
    </rPh>
    <rPh sb="14" eb="16">
      <t>シツリョウ</t>
    </rPh>
    <phoneticPr fontId="1"/>
  </si>
  <si>
    <t>阻集グリースの掃除週期（※１）</t>
    <rPh sb="0" eb="1">
      <t>ソ</t>
    </rPh>
    <rPh sb="1" eb="2">
      <t>シュウ</t>
    </rPh>
    <rPh sb="7" eb="9">
      <t>ソウジ</t>
    </rPh>
    <rPh sb="9" eb="10">
      <t>シュウ</t>
    </rPh>
    <rPh sb="10" eb="11">
      <t>キ</t>
    </rPh>
    <phoneticPr fontId="1"/>
  </si>
  <si>
    <t>堆積残渣」の掃除週期（※1）</t>
    <rPh sb="0" eb="2">
      <t>タイセキ</t>
    </rPh>
    <rPh sb="2" eb="4">
      <t>ザンサ</t>
    </rPh>
    <rPh sb="6" eb="8">
      <t>ソウジ</t>
    </rPh>
    <rPh sb="8" eb="9">
      <t>シュウ</t>
    </rPh>
    <rPh sb="9" eb="10">
      <t>キ</t>
    </rPh>
    <phoneticPr fontId="1"/>
  </si>
  <si>
    <t>回転数[1席・1日当たりの利用人数]（※１）</t>
    <rPh sb="0" eb="3">
      <t>カイテンスウ</t>
    </rPh>
    <rPh sb="5" eb="6">
      <t>セキ</t>
    </rPh>
    <rPh sb="8" eb="9">
      <t>ニチ</t>
    </rPh>
    <rPh sb="9" eb="10">
      <t>ア</t>
    </rPh>
    <rPh sb="13" eb="15">
      <t>リヨウ</t>
    </rPh>
    <rPh sb="15" eb="17">
      <t>ニンズウ</t>
    </rPh>
    <phoneticPr fontId="1"/>
  </si>
  <si>
    <t>補正回転数（※2）</t>
    <rPh sb="0" eb="2">
      <t>ホセイ</t>
    </rPh>
    <rPh sb="2" eb="5">
      <t>カイテンスウ</t>
    </rPh>
    <phoneticPr fontId="1"/>
  </si>
  <si>
    <t>定数</t>
    <rPh sb="0" eb="2">
      <t>テイスウ</t>
    </rPh>
    <phoneticPr fontId="1"/>
  </si>
  <si>
    <t>㎡</t>
    <phoneticPr fontId="1"/>
  </si>
  <si>
    <t>ℓ（㎡・日）</t>
    <rPh sb="4" eb="5">
      <t>ニチ</t>
    </rPh>
    <phoneticPr fontId="1"/>
  </si>
  <si>
    <t>min/日</t>
    <rPh sb="4" eb="5">
      <t>ニチ</t>
    </rPh>
    <phoneticPr fontId="1"/>
  </si>
  <si>
    <t>倍</t>
    <rPh sb="0" eb="1">
      <t>バイ</t>
    </rPh>
    <phoneticPr fontId="1"/>
  </si>
  <si>
    <t>ｇ（㎡/日）</t>
    <rPh sb="4" eb="5">
      <t>ニチ</t>
    </rPh>
    <phoneticPr fontId="1"/>
  </si>
  <si>
    <t>日</t>
    <rPh sb="0" eb="1">
      <t>ニチ</t>
    </rPh>
    <phoneticPr fontId="1"/>
  </si>
  <si>
    <t>人（席・日）</t>
    <rPh sb="0" eb="1">
      <t>ニン</t>
    </rPh>
    <rPh sb="2" eb="3">
      <t>セキ</t>
    </rPh>
    <rPh sb="4" eb="5">
      <t>ニチ</t>
    </rPh>
    <phoneticPr fontId="1"/>
  </si>
  <si>
    <t>kg/g</t>
    <phoneticPr fontId="1"/>
  </si>
  <si>
    <t>申請計画による</t>
    <rPh sb="0" eb="2">
      <t>シンセイ</t>
    </rPh>
    <rPh sb="2" eb="4">
      <t>ケイカク</t>
    </rPh>
    <phoneticPr fontId="1"/>
  </si>
  <si>
    <t>SHASE規格の標準値</t>
    <rPh sb="5" eb="7">
      <t>キカク</t>
    </rPh>
    <rPh sb="8" eb="10">
      <t>ヒョウジュン</t>
    </rPh>
    <rPh sb="10" eb="11">
      <t>チ</t>
    </rPh>
    <phoneticPr fontId="1"/>
  </si>
  <si>
    <t>工業会の統一設定条件</t>
    <rPh sb="0" eb="3">
      <t>コウギョウカイ</t>
    </rPh>
    <rPh sb="4" eb="6">
      <t>トウイツ</t>
    </rPh>
    <rPh sb="6" eb="8">
      <t>セッテイ</t>
    </rPh>
    <rPh sb="8" eb="10">
      <t>ジョウケン</t>
    </rPh>
    <phoneticPr fontId="1"/>
  </si>
  <si>
    <t>④　計算結果</t>
    <phoneticPr fontId="1"/>
  </si>
  <si>
    <t>流入流量</t>
    <rPh sb="0" eb="2">
      <t>リュウニュウ</t>
    </rPh>
    <rPh sb="2" eb="4">
      <t>リュウリョウ</t>
    </rPh>
    <phoneticPr fontId="1"/>
  </si>
  <si>
    <t>堆積残渣の質量</t>
    <rPh sb="0" eb="2">
      <t>タイセキ</t>
    </rPh>
    <rPh sb="2" eb="4">
      <t>ザンサ</t>
    </rPh>
    <rPh sb="5" eb="7">
      <t>シツリョウ</t>
    </rPh>
    <phoneticPr fontId="1"/>
  </si>
  <si>
    <t>Q=</t>
    <phoneticPr fontId="1"/>
  </si>
  <si>
    <t>G=</t>
    <phoneticPr fontId="1"/>
  </si>
  <si>
    <t>(ℓ/min)</t>
    <phoneticPr fontId="1"/>
  </si>
  <si>
    <t>ℓ/min</t>
    <phoneticPr fontId="1"/>
  </si>
  <si>
    <t>kg</t>
  </si>
  <si>
    <t>⑤　選定阻集器</t>
    <rPh sb="2" eb="4">
      <t>センテイ</t>
    </rPh>
    <rPh sb="4" eb="5">
      <t>ソ</t>
    </rPh>
    <rPh sb="5" eb="6">
      <t>シュウ</t>
    </rPh>
    <rPh sb="6" eb="7">
      <t>キ</t>
    </rPh>
    <phoneticPr fontId="1"/>
  </si>
  <si>
    <t>据え付け方法</t>
    <rPh sb="0" eb="1">
      <t>ス</t>
    </rPh>
    <rPh sb="2" eb="3">
      <t>ツ</t>
    </rPh>
    <rPh sb="4" eb="6">
      <t>ホウホウ</t>
    </rPh>
    <phoneticPr fontId="1"/>
  </si>
  <si>
    <t>許容流入流量</t>
    <rPh sb="0" eb="2">
      <t>キョヨウ</t>
    </rPh>
    <rPh sb="2" eb="4">
      <t>リュウニュウ</t>
    </rPh>
    <rPh sb="4" eb="6">
      <t>リュウリョウ</t>
    </rPh>
    <phoneticPr fontId="1"/>
  </si>
  <si>
    <t>標準阻集グリースの質量</t>
    <rPh sb="0" eb="2">
      <t>ヒョウジュン</t>
    </rPh>
    <rPh sb="2" eb="3">
      <t>ソ</t>
    </rPh>
    <rPh sb="3" eb="4">
      <t>シュウ</t>
    </rPh>
    <rPh sb="9" eb="11">
      <t>シツリョウ</t>
    </rPh>
    <phoneticPr fontId="1"/>
  </si>
  <si>
    <t>流　入　形　態</t>
    <rPh sb="0" eb="1">
      <t>リュウ</t>
    </rPh>
    <rPh sb="2" eb="3">
      <t>イ</t>
    </rPh>
    <rPh sb="4" eb="5">
      <t>ケイ</t>
    </rPh>
    <rPh sb="6" eb="7">
      <t>タイ</t>
    </rPh>
    <phoneticPr fontId="1"/>
  </si>
  <si>
    <t>　材　　　　質</t>
    <rPh sb="1" eb="2">
      <t>ザイ</t>
    </rPh>
    <rPh sb="6" eb="7">
      <t>シツ</t>
    </rPh>
    <phoneticPr fontId="1"/>
  </si>
  <si>
    <t>　形　　　　式</t>
    <rPh sb="1" eb="2">
      <t>ケイ</t>
    </rPh>
    <rPh sb="6" eb="7">
      <t>シキ</t>
    </rPh>
    <phoneticPr fontId="1"/>
  </si>
  <si>
    <t>市役所記入欄</t>
    <rPh sb="0" eb="3">
      <t>シヤクショ</t>
    </rPh>
    <rPh sb="3" eb="5">
      <t>キニュウ</t>
    </rPh>
    <rPh sb="5" eb="6">
      <t>ラン</t>
    </rPh>
    <phoneticPr fontId="1"/>
  </si>
  <si>
    <t>課長</t>
    <rPh sb="0" eb="2">
      <t>カチョウ</t>
    </rPh>
    <phoneticPr fontId="1"/>
  </si>
  <si>
    <t>排水係長</t>
    <rPh sb="0" eb="2">
      <t>ハイスイ</t>
    </rPh>
    <rPh sb="2" eb="4">
      <t>カカリチョウ</t>
    </rPh>
    <phoneticPr fontId="1"/>
  </si>
  <si>
    <t>係員</t>
    <rPh sb="0" eb="2">
      <t>カカリイン</t>
    </rPh>
    <phoneticPr fontId="1"/>
  </si>
  <si>
    <t>特記事項</t>
    <rPh sb="0" eb="2">
      <t>トッキ</t>
    </rPh>
    <rPh sb="2" eb="4">
      <t>ジコウ</t>
    </rPh>
    <phoneticPr fontId="1"/>
  </si>
  <si>
    <t>食種</t>
  </si>
  <si>
    <t>店舗面積
1㎡・1日当りの使用水量</t>
  </si>
  <si>
    <t>1日当りの
厨房使用時間</t>
  </si>
  <si>
    <t>危険率</t>
  </si>
  <si>
    <t>1㎡・1日当りの阻集グリースの質量</t>
  </si>
  <si>
    <t>1㎡・1日当りの堆積残渣の質量</t>
  </si>
  <si>
    <t>ℓ/(㎡・日)</t>
  </si>
  <si>
    <t>min/日</t>
  </si>
  <si>
    <t>（倍）</t>
  </si>
  <si>
    <t>g/(㎡・日)</t>
  </si>
  <si>
    <t>中国料理</t>
  </si>
  <si>
    <t>洋食</t>
  </si>
  <si>
    <t>和食</t>
  </si>
  <si>
    <t>ラーメン</t>
  </si>
  <si>
    <t>そば・うどん</t>
  </si>
  <si>
    <t>軽食</t>
  </si>
  <si>
    <t>喫茶</t>
  </si>
  <si>
    <t>ファーストフード</t>
  </si>
  <si>
    <t>社員・従業員</t>
  </si>
  <si>
    <t>食種</t>
    <rPh sb="0" eb="2">
      <t>ショクシュ</t>
    </rPh>
    <phoneticPr fontId="8"/>
  </si>
  <si>
    <t>回転数</t>
    <rPh sb="0" eb="3">
      <t>カイテンスウ</t>
    </rPh>
    <phoneticPr fontId="8"/>
  </si>
  <si>
    <t>掃除の周期（日）</t>
    <rPh sb="0" eb="2">
      <t>ソウジ</t>
    </rPh>
    <rPh sb="3" eb="5">
      <t>シュウキ</t>
    </rPh>
    <rPh sb="6" eb="7">
      <t>ヒ</t>
    </rPh>
    <phoneticPr fontId="8"/>
  </si>
  <si>
    <t>人/席・日</t>
    <rPh sb="0" eb="1">
      <t>ニン</t>
    </rPh>
    <rPh sb="2" eb="3">
      <t>セキ</t>
    </rPh>
    <rPh sb="4" eb="5">
      <t>ニチ</t>
    </rPh>
    <phoneticPr fontId="8"/>
  </si>
  <si>
    <t>iu:阻集グリース</t>
    <rPh sb="3" eb="4">
      <t>ソ</t>
    </rPh>
    <rPh sb="4" eb="5">
      <t>シュウ</t>
    </rPh>
    <phoneticPr fontId="8"/>
  </si>
  <si>
    <t>ib:堆積残渣</t>
    <rPh sb="3" eb="5">
      <t>タイセキ</t>
    </rPh>
    <rPh sb="5" eb="7">
      <t>ザンサ</t>
    </rPh>
    <phoneticPr fontId="8"/>
  </si>
  <si>
    <t>中国料理</t>
    <rPh sb="0" eb="2">
      <t>チュウゴク</t>
    </rPh>
    <rPh sb="2" eb="4">
      <t>リョウリ</t>
    </rPh>
    <phoneticPr fontId="8"/>
  </si>
  <si>
    <t>洋食</t>
    <rPh sb="0" eb="2">
      <t>ヨウショク</t>
    </rPh>
    <phoneticPr fontId="8"/>
  </si>
  <si>
    <t>和食</t>
    <rPh sb="0" eb="2">
      <t>ワショク</t>
    </rPh>
    <phoneticPr fontId="8"/>
  </si>
  <si>
    <t>ラーメン</t>
    <phoneticPr fontId="8"/>
  </si>
  <si>
    <t>そば・うどん</t>
    <phoneticPr fontId="8"/>
  </si>
  <si>
    <t>軽食</t>
    <rPh sb="0" eb="2">
      <t>ケイショク</t>
    </rPh>
    <phoneticPr fontId="8"/>
  </si>
  <si>
    <t>喫茶</t>
    <rPh sb="0" eb="2">
      <t>キッサ</t>
    </rPh>
    <phoneticPr fontId="8"/>
  </si>
  <si>
    <t>ファーストフード</t>
    <phoneticPr fontId="8"/>
  </si>
  <si>
    <t>社員・従業員</t>
    <rPh sb="0" eb="2">
      <t>シャイン</t>
    </rPh>
    <rPh sb="3" eb="6">
      <t>ジュウギョウイン</t>
    </rPh>
    <phoneticPr fontId="8"/>
  </si>
  <si>
    <t>面積（㎡）</t>
    <rPh sb="0" eb="2">
      <t>メンセキ</t>
    </rPh>
    <phoneticPr fontId="8"/>
  </si>
  <si>
    <t>1500～1999</t>
    <phoneticPr fontId="8"/>
  </si>
  <si>
    <t>1000～1499</t>
    <phoneticPr fontId="8"/>
  </si>
  <si>
    <t>800～999</t>
    <phoneticPr fontId="8"/>
  </si>
  <si>
    <t>700～799</t>
    <phoneticPr fontId="8"/>
  </si>
  <si>
    <t>600～699</t>
    <phoneticPr fontId="8"/>
  </si>
  <si>
    <t>500～599</t>
    <phoneticPr fontId="8"/>
  </si>
  <si>
    <t>400～499</t>
    <phoneticPr fontId="8"/>
  </si>
  <si>
    <t>300～399</t>
    <phoneticPr fontId="8"/>
  </si>
  <si>
    <t>250～299</t>
    <phoneticPr fontId="8"/>
  </si>
  <si>
    <t>200～249</t>
    <phoneticPr fontId="8"/>
  </si>
  <si>
    <t>175～199</t>
    <phoneticPr fontId="8"/>
  </si>
  <si>
    <t>150～174</t>
    <phoneticPr fontId="8"/>
  </si>
  <si>
    <t>125～149</t>
    <phoneticPr fontId="8"/>
  </si>
  <si>
    <t>100～124</t>
    <phoneticPr fontId="8"/>
  </si>
  <si>
    <t>75～99</t>
    <phoneticPr fontId="8"/>
  </si>
  <si>
    <t>50～74</t>
    <phoneticPr fontId="8"/>
  </si>
  <si>
    <t>～49</t>
    <phoneticPr fontId="8"/>
  </si>
  <si>
    <t>-</t>
    <phoneticPr fontId="8"/>
  </si>
  <si>
    <t>ラーメン</t>
    <phoneticPr fontId="8"/>
  </si>
  <si>
    <t>富士宮　太郎</t>
    <rPh sb="0" eb="3">
      <t>フジノミヤ</t>
    </rPh>
    <rPh sb="4" eb="6">
      <t>タロウ</t>
    </rPh>
    <phoneticPr fontId="1"/>
  </si>
  <si>
    <t>弓沢町１５０</t>
    <rPh sb="0" eb="1">
      <t>ユミ</t>
    </rPh>
    <rPh sb="1" eb="2">
      <t>ザワ</t>
    </rPh>
    <rPh sb="2" eb="3">
      <t>マチ</t>
    </rPh>
    <phoneticPr fontId="1"/>
  </si>
  <si>
    <t>㈱富士宮設備</t>
    <rPh sb="1" eb="4">
      <t>フジノミヤ</t>
    </rPh>
    <rPh sb="4" eb="6">
      <t>セツビ</t>
    </rPh>
    <phoneticPr fontId="1"/>
  </si>
  <si>
    <t>(下記から該当番号を入力してください。)</t>
    <rPh sb="1" eb="3">
      <t>カキ</t>
    </rPh>
    <rPh sb="5" eb="7">
      <t>ガイトウ</t>
    </rPh>
    <rPh sb="7" eb="9">
      <t>バンゴウ</t>
    </rPh>
    <rPh sb="10" eb="12">
      <t>ニュウリョク</t>
    </rPh>
    <phoneticPr fontId="1"/>
  </si>
  <si>
    <t>危険率を用いて定めた時の流量の平均流量に対する倍率</t>
    <rPh sb="0" eb="2">
      <t>キケン</t>
    </rPh>
    <rPh sb="2" eb="3">
      <t>リツ</t>
    </rPh>
    <rPh sb="4" eb="5">
      <t>モチ</t>
    </rPh>
    <rPh sb="7" eb="8">
      <t>サダ</t>
    </rPh>
    <rPh sb="10" eb="11">
      <t>トキ</t>
    </rPh>
    <rPh sb="12" eb="14">
      <t>リュウリョウ</t>
    </rPh>
    <rPh sb="15" eb="17">
      <t>ヘイキン</t>
    </rPh>
    <rPh sb="17" eb="19">
      <t>リュウリョウ</t>
    </rPh>
    <rPh sb="20" eb="21">
      <t>タイ</t>
    </rPh>
    <rPh sb="23" eb="25">
      <t>バイリツ</t>
    </rPh>
    <phoneticPr fontId="1"/>
  </si>
  <si>
    <t>1.中国(華)料理　2.洋食　3.和食　4.ラーメン　5.そば・うどん
6.軽食　7.喫茶　8.ﾌｧｰｽﾄﾌｰﾄﾞ 9.社員・従業員厨房</t>
    <rPh sb="2" eb="4">
      <t>チュウゴク</t>
    </rPh>
    <rPh sb="5" eb="6">
      <t>ハナ</t>
    </rPh>
    <rPh sb="7" eb="9">
      <t>リョウリ</t>
    </rPh>
    <rPh sb="12" eb="14">
      <t>ヨウショク</t>
    </rPh>
    <rPh sb="17" eb="19">
      <t>ワショク</t>
    </rPh>
    <rPh sb="38" eb="40">
      <t>ケイショク</t>
    </rPh>
    <rPh sb="43" eb="45">
      <t>キッサ</t>
    </rPh>
    <rPh sb="60" eb="62">
      <t>シャイン</t>
    </rPh>
    <rPh sb="63" eb="66">
      <t>ジュウギョウイン</t>
    </rPh>
    <rPh sb="66" eb="68">
      <t>チュウボウ</t>
    </rPh>
    <phoneticPr fontId="1"/>
  </si>
  <si>
    <t>厨房用グリース阻集器　店舗全面積に基づく選定表（SHASE規格）</t>
    <rPh sb="0" eb="2">
      <t>チュウボウ</t>
    </rPh>
    <rPh sb="2" eb="3">
      <t>ヨウ</t>
    </rPh>
    <rPh sb="7" eb="8">
      <t>ソ</t>
    </rPh>
    <rPh sb="8" eb="9">
      <t>シュウ</t>
    </rPh>
    <rPh sb="9" eb="10">
      <t>キ</t>
    </rPh>
    <rPh sb="11" eb="13">
      <t>テンポ</t>
    </rPh>
    <rPh sb="13" eb="16">
      <t>ゼンメンセキ</t>
    </rPh>
    <rPh sb="17" eb="18">
      <t>モト</t>
    </rPh>
    <rPh sb="20" eb="22">
      <t>センテイ</t>
    </rPh>
    <rPh sb="22" eb="23">
      <t>ヒョウ</t>
    </rPh>
    <rPh sb="29" eb="31">
      <t>キカク</t>
    </rPh>
    <phoneticPr fontId="1"/>
  </si>
  <si>
    <t>(Gｂ)=A×gb×（ｎ/ｎ0）×ib×C2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</si>
</sst>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_ ;[Red]\-0.0\ "/>
    <numFmt numFmtId="178" formatCode="0_ ;[Red]\-0\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7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4" fillId="4" borderId="1" xfId="0" applyFont="1" applyFill="1" applyBorder="1" applyAlignment="1" applyProtection="1">
      <alignment horizontal="center" vertical="center"/>
    </xf>
    <xf numFmtId="176" fontId="4" fillId="4" borderId="1" xfId="0" applyNumberFormat="1" applyFont="1" applyFill="1" applyBorder="1" applyAlignment="1" applyProtection="1">
      <alignment horizontal="center" vertical="center"/>
    </xf>
    <xf numFmtId="176" fontId="9" fillId="4" borderId="1" xfId="0" applyNumberFormat="1" applyFont="1" applyFill="1" applyBorder="1" applyAlignment="1" applyProtection="1">
      <alignment horizontal="center" vertical="center"/>
    </xf>
    <xf numFmtId="177" fontId="0" fillId="0" borderId="1" xfId="0" applyNumberForma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10" fillId="4" borderId="1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/>
    </xf>
    <xf numFmtId="0" fontId="4" fillId="0" borderId="5" xfId="0" applyFont="1" applyBorder="1" applyAlignment="1">
      <alignment horizontal="center" vertical="center"/>
    </xf>
    <xf numFmtId="178" fontId="4" fillId="0" borderId="5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5" xfId="0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Protection="1">
      <alignment vertical="center"/>
    </xf>
    <xf numFmtId="0" fontId="0" fillId="2" borderId="8" xfId="0" applyFill="1" applyBorder="1" applyProtection="1">
      <alignment vertical="center"/>
    </xf>
    <xf numFmtId="176" fontId="0" fillId="2" borderId="1" xfId="0" applyNumberFormat="1" applyFill="1" applyBorder="1" applyProtection="1">
      <alignment vertical="center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showGridLines="0" tabSelected="1" view="pageBreakPreview" zoomScaleNormal="100" zoomScaleSheetLayoutView="100" workbookViewId="0">
      <selection sqref="A1:I1"/>
    </sheetView>
  </sheetViews>
  <sheetFormatPr defaultRowHeight="13.5" x14ac:dyDescent="0.15"/>
  <cols>
    <col min="5" max="5" width="12" bestFit="1" customWidth="1"/>
    <col min="12" max="12" width="4.75" customWidth="1"/>
  </cols>
  <sheetData>
    <row r="1" spans="1:10" ht="22.5" customHeight="1" x14ac:dyDescent="0.15">
      <c r="A1" s="65" t="s">
        <v>135</v>
      </c>
      <c r="B1" s="65"/>
      <c r="C1" s="65"/>
      <c r="D1" s="65"/>
      <c r="E1" s="65"/>
      <c r="F1" s="65"/>
      <c r="G1" s="65"/>
      <c r="H1" s="65"/>
      <c r="I1" s="65"/>
      <c r="J1" s="19"/>
    </row>
    <row r="2" spans="1:10" ht="18.75" customHeight="1" x14ac:dyDescent="0.15">
      <c r="A2" s="68" t="s">
        <v>0</v>
      </c>
      <c r="B2" s="68"/>
      <c r="C2" s="75" t="s">
        <v>129</v>
      </c>
      <c r="D2" s="76"/>
      <c r="E2" s="76"/>
      <c r="G2" s="79"/>
      <c r="H2" s="79"/>
      <c r="I2" s="79"/>
    </row>
    <row r="3" spans="1:10" ht="18.75" customHeight="1" x14ac:dyDescent="0.15">
      <c r="A3" s="68" t="s">
        <v>1</v>
      </c>
      <c r="B3" s="68"/>
      <c r="C3" s="3" t="s">
        <v>3</v>
      </c>
      <c r="D3" s="77" t="s">
        <v>130</v>
      </c>
      <c r="E3" s="78"/>
      <c r="G3" s="79"/>
      <c r="H3" s="79"/>
      <c r="I3" s="79"/>
    </row>
    <row r="4" spans="1:10" ht="18.75" customHeight="1" x14ac:dyDescent="0.15">
      <c r="A4" s="68" t="s">
        <v>2</v>
      </c>
      <c r="B4" s="68"/>
      <c r="C4" s="75" t="s">
        <v>131</v>
      </c>
      <c r="D4" s="76"/>
      <c r="E4" s="76"/>
    </row>
    <row r="5" spans="1:10" ht="8.25" customHeight="1" x14ac:dyDescent="0.15"/>
    <row r="6" spans="1:10" ht="18.75" customHeight="1" x14ac:dyDescent="0.15">
      <c r="A6" s="4" t="s">
        <v>4</v>
      </c>
    </row>
    <row r="7" spans="1:10" ht="8.25" customHeight="1" x14ac:dyDescent="0.15">
      <c r="A7" s="2"/>
    </row>
    <row r="8" spans="1:10" ht="18.75" customHeight="1" x14ac:dyDescent="0.15">
      <c r="B8" s="1" t="s">
        <v>7</v>
      </c>
      <c r="C8" s="49">
        <v>8</v>
      </c>
      <c r="D8" t="s">
        <v>132</v>
      </c>
    </row>
    <row r="9" spans="1:10" ht="8.25" customHeight="1" x14ac:dyDescent="0.15"/>
    <row r="10" spans="1:10" ht="18.75" customHeight="1" x14ac:dyDescent="0.15">
      <c r="B10" s="1" t="s">
        <v>6</v>
      </c>
      <c r="C10" s="49">
        <v>161</v>
      </c>
      <c r="D10" t="s">
        <v>8</v>
      </c>
    </row>
    <row r="11" spans="1:10" ht="8.25" customHeight="1" x14ac:dyDescent="0.15"/>
    <row r="12" spans="1:10" ht="18.75" customHeight="1" x14ac:dyDescent="0.15">
      <c r="B12" s="66" t="s">
        <v>5</v>
      </c>
      <c r="C12" s="69" t="s">
        <v>134</v>
      </c>
      <c r="D12" s="70"/>
      <c r="E12" s="70"/>
      <c r="F12" s="70"/>
      <c r="G12" s="70"/>
      <c r="H12" s="71"/>
    </row>
    <row r="13" spans="1:10" ht="18.75" customHeight="1" x14ac:dyDescent="0.15">
      <c r="B13" s="67"/>
      <c r="C13" s="72"/>
      <c r="D13" s="73"/>
      <c r="E13" s="73"/>
      <c r="F13" s="73"/>
      <c r="G13" s="73"/>
      <c r="H13" s="74"/>
    </row>
    <row r="14" spans="1:10" ht="8.25" customHeight="1" x14ac:dyDescent="0.15"/>
    <row r="15" spans="1:10" ht="18.75" customHeight="1" x14ac:dyDescent="0.15">
      <c r="A15" s="4" t="s">
        <v>9</v>
      </c>
    </row>
    <row r="16" spans="1:10" ht="18.75" customHeight="1" x14ac:dyDescent="0.15">
      <c r="B16" t="s">
        <v>11</v>
      </c>
      <c r="G16" s="2" t="s">
        <v>60</v>
      </c>
    </row>
    <row r="17" spans="1:18" ht="9" customHeight="1" x14ac:dyDescent="0.15"/>
    <row r="18" spans="1:18" ht="9" customHeight="1" x14ac:dyDescent="0.15"/>
    <row r="19" spans="1:18" ht="18.75" customHeight="1" x14ac:dyDescent="0.15">
      <c r="A19" s="4" t="s">
        <v>10</v>
      </c>
    </row>
    <row r="20" spans="1:18" ht="18.75" customHeight="1" x14ac:dyDescent="0.15">
      <c r="B20" t="s">
        <v>13</v>
      </c>
      <c r="D20" s="5" t="s">
        <v>15</v>
      </c>
      <c r="G20" s="1" t="s">
        <v>12</v>
      </c>
    </row>
    <row r="21" spans="1:18" ht="18.75" customHeight="1" x14ac:dyDescent="0.15">
      <c r="B21" t="s">
        <v>14</v>
      </c>
      <c r="D21" t="s">
        <v>136</v>
      </c>
      <c r="G21" s="1" t="s">
        <v>12</v>
      </c>
    </row>
    <row r="22" spans="1:18" ht="18.75" customHeight="1" x14ac:dyDescent="0.15">
      <c r="B22" t="s">
        <v>16</v>
      </c>
      <c r="G22" s="1"/>
    </row>
    <row r="23" spans="1:18" ht="18.75" customHeight="1" x14ac:dyDescent="0.15">
      <c r="B23" t="s">
        <v>14</v>
      </c>
      <c r="D23" t="s">
        <v>17</v>
      </c>
      <c r="G23" s="1" t="s">
        <v>12</v>
      </c>
    </row>
    <row r="24" spans="1:18" ht="11.25" customHeight="1" x14ac:dyDescent="0.15"/>
    <row r="25" spans="1:18" ht="18.75" customHeight="1" x14ac:dyDescent="0.15">
      <c r="A25" s="6" t="s">
        <v>18</v>
      </c>
      <c r="B25" s="68" t="s">
        <v>30</v>
      </c>
      <c r="C25" s="68"/>
      <c r="D25" s="68"/>
      <c r="E25" s="68"/>
      <c r="F25" s="6" t="s">
        <v>31</v>
      </c>
      <c r="G25" s="6" t="s">
        <v>32</v>
      </c>
      <c r="H25" s="68" t="s">
        <v>33</v>
      </c>
      <c r="I25" s="68"/>
      <c r="N25" s="97" t="s">
        <v>76</v>
      </c>
      <c r="O25" s="97" t="s">
        <v>77</v>
      </c>
      <c r="P25" s="98" t="s">
        <v>78</v>
      </c>
      <c r="Q25" s="97" t="s">
        <v>79</v>
      </c>
      <c r="R25" s="97" t="s">
        <v>80</v>
      </c>
    </row>
    <row r="26" spans="1:18" ht="18.75" customHeight="1" x14ac:dyDescent="0.15">
      <c r="A26" s="7" t="s">
        <v>19</v>
      </c>
      <c r="B26" s="63" t="s">
        <v>34</v>
      </c>
      <c r="C26" s="64"/>
      <c r="D26" s="64"/>
      <c r="E26" s="64"/>
      <c r="F26" s="50">
        <f>IF(C10="","",C10)</f>
        <v>161</v>
      </c>
      <c r="G26" s="11" t="s">
        <v>44</v>
      </c>
      <c r="H26" s="63" t="s">
        <v>52</v>
      </c>
      <c r="I26" s="64"/>
      <c r="M26" t="s">
        <v>75</v>
      </c>
      <c r="N26" s="97"/>
      <c r="O26" s="97"/>
      <c r="P26" s="98"/>
      <c r="Q26" s="97"/>
      <c r="R26" s="97"/>
    </row>
    <row r="27" spans="1:18" ht="18.75" customHeight="1" x14ac:dyDescent="0.15">
      <c r="A27" s="8" t="s">
        <v>20</v>
      </c>
      <c r="B27" s="58" t="s">
        <v>35</v>
      </c>
      <c r="C27" s="58"/>
      <c r="D27" s="58"/>
      <c r="E27" s="58"/>
      <c r="F27" s="51">
        <f>IF($C$8="","",VLOOKUP($C$8,L29:N36,3,FALSE))</f>
        <v>20</v>
      </c>
      <c r="G27" s="12" t="s">
        <v>45</v>
      </c>
      <c r="H27" s="58" t="s">
        <v>53</v>
      </c>
      <c r="I27" s="58"/>
    </row>
    <row r="28" spans="1:18" ht="18.75" customHeight="1" x14ac:dyDescent="0.15">
      <c r="A28" s="8" t="s">
        <v>21</v>
      </c>
      <c r="B28" s="58" t="s">
        <v>36</v>
      </c>
      <c r="C28" s="58"/>
      <c r="D28" s="58"/>
      <c r="E28" s="58"/>
      <c r="F28" s="51">
        <f>IF($C$8="","",VLOOKUP($C$8,$L$29:$R$37,4,FALSE))</f>
        <v>720</v>
      </c>
      <c r="G28" s="12" t="s">
        <v>46</v>
      </c>
      <c r="H28" s="58" t="s">
        <v>53</v>
      </c>
      <c r="I28" s="58"/>
      <c r="N28" s="24" t="s">
        <v>81</v>
      </c>
      <c r="O28" s="24" t="s">
        <v>82</v>
      </c>
      <c r="P28" s="24" t="s">
        <v>83</v>
      </c>
      <c r="Q28" s="24" t="s">
        <v>84</v>
      </c>
      <c r="R28" s="24" t="s">
        <v>84</v>
      </c>
    </row>
    <row r="29" spans="1:18" ht="18.75" customHeight="1" x14ac:dyDescent="0.15">
      <c r="A29" s="8" t="s">
        <v>22</v>
      </c>
      <c r="B29" s="61" t="s">
        <v>133</v>
      </c>
      <c r="C29" s="62"/>
      <c r="D29" s="62"/>
      <c r="E29" s="62"/>
      <c r="F29" s="51">
        <f>IF($C$8="","",VLOOKUP($C$8,$L$29:$R$37,5,FALSE))</f>
        <v>3.5</v>
      </c>
      <c r="G29" s="12" t="s">
        <v>47</v>
      </c>
      <c r="H29" s="58" t="s">
        <v>53</v>
      </c>
      <c r="I29" s="58"/>
      <c r="L29" s="22">
        <v>1</v>
      </c>
      <c r="M29" s="25" t="s">
        <v>85</v>
      </c>
      <c r="N29" s="25">
        <v>130</v>
      </c>
      <c r="O29" s="25">
        <v>720</v>
      </c>
      <c r="P29" s="25">
        <v>3.5</v>
      </c>
      <c r="Q29" s="25">
        <v>18</v>
      </c>
      <c r="R29" s="25">
        <v>8</v>
      </c>
    </row>
    <row r="30" spans="1:18" ht="18.75" customHeight="1" x14ac:dyDescent="0.15">
      <c r="A30" s="8" t="s">
        <v>23</v>
      </c>
      <c r="B30" s="57" t="s">
        <v>37</v>
      </c>
      <c r="C30" s="57"/>
      <c r="D30" s="57"/>
      <c r="E30" s="57"/>
      <c r="F30" s="51">
        <f>IF($C$8="","",VLOOKUP($C$8,$L$29:$R$37,6,FALSE))</f>
        <v>3</v>
      </c>
      <c r="G30" s="12" t="s">
        <v>48</v>
      </c>
      <c r="H30" s="58" t="s">
        <v>53</v>
      </c>
      <c r="I30" s="58"/>
      <c r="L30" s="22">
        <v>2</v>
      </c>
      <c r="M30" s="25" t="s">
        <v>86</v>
      </c>
      <c r="N30" s="25">
        <v>95</v>
      </c>
      <c r="O30" s="25">
        <v>720</v>
      </c>
      <c r="P30" s="25">
        <v>3.5</v>
      </c>
      <c r="Q30" s="25">
        <v>9</v>
      </c>
      <c r="R30" s="25">
        <v>3.5</v>
      </c>
    </row>
    <row r="31" spans="1:18" ht="18.75" customHeight="1" x14ac:dyDescent="0.15">
      <c r="A31" s="8" t="s">
        <v>24</v>
      </c>
      <c r="B31" s="57" t="s">
        <v>38</v>
      </c>
      <c r="C31" s="57"/>
      <c r="D31" s="57"/>
      <c r="E31" s="57"/>
      <c r="F31" s="51">
        <f>IF($C$8="","",VLOOKUP($C$8,$L$29:$R$37,7,FALSE))</f>
        <v>1</v>
      </c>
      <c r="G31" s="12" t="s">
        <v>48</v>
      </c>
      <c r="H31" s="58" t="s">
        <v>53</v>
      </c>
      <c r="I31" s="58"/>
      <c r="L31" s="22">
        <v>3</v>
      </c>
      <c r="M31" s="25" t="s">
        <v>87</v>
      </c>
      <c r="N31" s="25">
        <v>100</v>
      </c>
      <c r="O31" s="25">
        <v>720</v>
      </c>
      <c r="P31" s="25">
        <v>3.5</v>
      </c>
      <c r="Q31" s="25">
        <v>7</v>
      </c>
      <c r="R31" s="25">
        <v>2.5</v>
      </c>
    </row>
    <row r="32" spans="1:18" ht="18.75" customHeight="1" x14ac:dyDescent="0.15">
      <c r="A32" s="8" t="s">
        <v>25</v>
      </c>
      <c r="B32" s="57" t="s">
        <v>39</v>
      </c>
      <c r="C32" s="57"/>
      <c r="D32" s="57"/>
      <c r="E32" s="57"/>
      <c r="F32" s="51">
        <f>IF($C$8="","",VLOOKUP($C$8,$L$44:$P$52,4,FALSE))</f>
        <v>7</v>
      </c>
      <c r="G32" s="12" t="s">
        <v>49</v>
      </c>
      <c r="H32" s="58" t="s">
        <v>54</v>
      </c>
      <c r="I32" s="58"/>
      <c r="L32" s="22">
        <v>4</v>
      </c>
      <c r="M32" s="25" t="s">
        <v>88</v>
      </c>
      <c r="N32" s="25">
        <v>150</v>
      </c>
      <c r="O32" s="25">
        <v>720</v>
      </c>
      <c r="P32" s="25">
        <v>3.5</v>
      </c>
      <c r="Q32" s="25">
        <v>19.5</v>
      </c>
      <c r="R32" s="25">
        <v>7.5</v>
      </c>
    </row>
    <row r="33" spans="1:18" ht="18.75" customHeight="1" x14ac:dyDescent="0.15">
      <c r="A33" s="8" t="s">
        <v>26</v>
      </c>
      <c r="B33" s="57" t="s">
        <v>40</v>
      </c>
      <c r="C33" s="57"/>
      <c r="D33" s="57"/>
      <c r="E33" s="57"/>
      <c r="F33" s="51">
        <f>IF($C$8="","",VLOOKUP($C$8,$L$44:$P$52,5,FALSE))</f>
        <v>30</v>
      </c>
      <c r="G33" s="12" t="s">
        <v>49</v>
      </c>
      <c r="H33" s="58" t="s">
        <v>54</v>
      </c>
      <c r="I33" s="58"/>
      <c r="L33" s="22">
        <v>5</v>
      </c>
      <c r="M33" s="25" t="s">
        <v>89</v>
      </c>
      <c r="N33" s="25">
        <v>150</v>
      </c>
      <c r="O33" s="25">
        <v>720</v>
      </c>
      <c r="P33" s="25">
        <v>3.5</v>
      </c>
      <c r="Q33" s="25">
        <v>9</v>
      </c>
      <c r="R33" s="25">
        <v>3</v>
      </c>
    </row>
    <row r="34" spans="1:18" ht="18.75" customHeight="1" x14ac:dyDescent="0.15">
      <c r="A34" s="8" t="s">
        <v>27</v>
      </c>
      <c r="B34" s="57" t="s">
        <v>41</v>
      </c>
      <c r="C34" s="57"/>
      <c r="D34" s="57"/>
      <c r="E34" s="57"/>
      <c r="F34" s="51">
        <f>IF($C$8="","",VLOOKUP($C$8,$L$44:$P$52,3,FALSE))</f>
        <v>8</v>
      </c>
      <c r="G34" s="12" t="s">
        <v>50</v>
      </c>
      <c r="H34" s="58" t="s">
        <v>53</v>
      </c>
      <c r="I34" s="58"/>
      <c r="L34" s="22">
        <v>6</v>
      </c>
      <c r="M34" s="25" t="s">
        <v>90</v>
      </c>
      <c r="N34" s="25">
        <v>90</v>
      </c>
      <c r="O34" s="25">
        <v>720</v>
      </c>
      <c r="P34" s="25">
        <v>3.5</v>
      </c>
      <c r="Q34" s="25">
        <v>6</v>
      </c>
      <c r="R34" s="25">
        <v>2</v>
      </c>
    </row>
    <row r="35" spans="1:18" ht="18.75" customHeight="1" x14ac:dyDescent="0.15">
      <c r="A35" s="8" t="s">
        <v>28</v>
      </c>
      <c r="B35" s="57" t="s">
        <v>42</v>
      </c>
      <c r="C35" s="57"/>
      <c r="D35" s="57"/>
      <c r="E35" s="57"/>
      <c r="F35" s="51">
        <f>IF(C8="","",VLOOKUP(C8,N56:AE65,MATCH(C10,O56:AE56,-1)+1,0))</f>
        <v>4.9000000000000004</v>
      </c>
      <c r="G35" s="12" t="s">
        <v>50</v>
      </c>
      <c r="H35" s="58" t="s">
        <v>53</v>
      </c>
      <c r="I35" s="58"/>
      <c r="L35" s="22">
        <v>7</v>
      </c>
      <c r="M35" s="25" t="s">
        <v>91</v>
      </c>
      <c r="N35" s="25">
        <v>85</v>
      </c>
      <c r="O35" s="25">
        <v>720</v>
      </c>
      <c r="P35" s="25">
        <v>3.5</v>
      </c>
      <c r="Q35" s="25">
        <v>3.5</v>
      </c>
      <c r="R35" s="25">
        <v>1.5</v>
      </c>
    </row>
    <row r="36" spans="1:18" ht="18.75" customHeight="1" x14ac:dyDescent="0.15">
      <c r="A36" s="9" t="s">
        <v>29</v>
      </c>
      <c r="B36" s="59" t="s">
        <v>43</v>
      </c>
      <c r="C36" s="59"/>
      <c r="D36" s="59"/>
      <c r="E36" s="59"/>
      <c r="F36" s="10">
        <v>1E-3</v>
      </c>
      <c r="G36" s="13" t="s">
        <v>51</v>
      </c>
      <c r="H36" s="60" t="s">
        <v>43</v>
      </c>
      <c r="I36" s="60"/>
      <c r="L36" s="22">
        <v>8</v>
      </c>
      <c r="M36" s="26" t="s">
        <v>92</v>
      </c>
      <c r="N36" s="25">
        <v>20</v>
      </c>
      <c r="O36" s="25">
        <v>720</v>
      </c>
      <c r="P36" s="25">
        <v>3.5</v>
      </c>
      <c r="Q36" s="25">
        <v>3</v>
      </c>
      <c r="R36" s="25">
        <v>1</v>
      </c>
    </row>
    <row r="37" spans="1:18" ht="18" customHeight="1" x14ac:dyDescent="0.15">
      <c r="L37" s="28">
        <v>9</v>
      </c>
      <c r="M37" s="29" t="s">
        <v>93</v>
      </c>
      <c r="N37" s="28">
        <v>90</v>
      </c>
      <c r="O37" s="28">
        <v>600</v>
      </c>
      <c r="P37" s="28">
        <v>3.5</v>
      </c>
      <c r="Q37" s="28">
        <v>6.5</v>
      </c>
      <c r="R37" s="28">
        <v>3</v>
      </c>
    </row>
    <row r="38" spans="1:18" ht="18.75" customHeight="1" x14ac:dyDescent="0.15">
      <c r="A38" s="14" t="s">
        <v>55</v>
      </c>
      <c r="L38" s="30"/>
      <c r="M38" s="31"/>
      <c r="N38" s="30"/>
      <c r="O38" s="30"/>
      <c r="P38" s="30"/>
      <c r="Q38" s="30"/>
      <c r="R38" s="30"/>
    </row>
    <row r="39" spans="1:18" ht="18.75" customHeight="1" x14ac:dyDescent="0.15">
      <c r="B39" s="4" t="s">
        <v>56</v>
      </c>
      <c r="D39" s="2" t="s">
        <v>58</v>
      </c>
      <c r="E39" s="52">
        <f>IF(OR(C8="",C10="",F35=""),"",F26*F27*F34/F35/F28*F29)</f>
        <v>25.555555555555554</v>
      </c>
      <c r="F39" s="1" t="s">
        <v>61</v>
      </c>
    </row>
    <row r="40" spans="1:18" ht="18.75" customHeight="1" x14ac:dyDescent="0.15">
      <c r="B40" s="4" t="s">
        <v>57</v>
      </c>
      <c r="D40" s="2" t="s">
        <v>59</v>
      </c>
      <c r="E40" s="52">
        <f>IF(OR(C8="",C10="",F35=""),"",F26*F30*F34/F35*F32*F36+F26*F31*F34/F35*F33*F36)</f>
        <v>13.405714285714286</v>
      </c>
      <c r="F40" s="1" t="s">
        <v>62</v>
      </c>
    </row>
    <row r="41" spans="1:18" ht="9" customHeight="1" x14ac:dyDescent="0.15"/>
    <row r="42" spans="1:18" ht="18.75" customHeight="1" x14ac:dyDescent="0.15">
      <c r="A42" s="4" t="s">
        <v>63</v>
      </c>
      <c r="M42" s="53" t="s">
        <v>94</v>
      </c>
      <c r="N42" s="32" t="s">
        <v>95</v>
      </c>
      <c r="O42" s="55" t="s">
        <v>96</v>
      </c>
      <c r="P42" s="56"/>
    </row>
    <row r="43" spans="1:18" ht="18.75" customHeight="1" x14ac:dyDescent="0.15">
      <c r="B43" s="16" t="s">
        <v>68</v>
      </c>
      <c r="C43" s="17"/>
      <c r="D43" s="94"/>
      <c r="E43" s="95"/>
      <c r="M43" s="54"/>
      <c r="N43" s="33" t="s">
        <v>97</v>
      </c>
      <c r="O43" s="34" t="s">
        <v>98</v>
      </c>
      <c r="P43" s="34" t="s">
        <v>99</v>
      </c>
    </row>
    <row r="44" spans="1:18" ht="18.75" customHeight="1" x14ac:dyDescent="0.15">
      <c r="B44" s="16" t="s">
        <v>67</v>
      </c>
      <c r="C44" s="17"/>
      <c r="D44" s="94"/>
      <c r="E44" s="95"/>
      <c r="L44" s="23">
        <v>1</v>
      </c>
      <c r="M44" s="32" t="s">
        <v>100</v>
      </c>
      <c r="N44" s="35">
        <v>5</v>
      </c>
      <c r="O44" s="36">
        <v>7</v>
      </c>
      <c r="P44" s="36">
        <v>30</v>
      </c>
    </row>
    <row r="45" spans="1:18" ht="18.75" customHeight="1" x14ac:dyDescent="0.15">
      <c r="B45" s="16" t="s">
        <v>64</v>
      </c>
      <c r="C45" s="17"/>
      <c r="D45" s="94"/>
      <c r="E45" s="95"/>
      <c r="L45" s="23">
        <v>2</v>
      </c>
      <c r="M45" s="32" t="s">
        <v>101</v>
      </c>
      <c r="N45" s="35">
        <v>4.5</v>
      </c>
      <c r="O45" s="37">
        <v>7</v>
      </c>
      <c r="P45" s="37">
        <v>30</v>
      </c>
    </row>
    <row r="46" spans="1:18" ht="18.75" customHeight="1" x14ac:dyDescent="0.15">
      <c r="B46" s="16" t="s">
        <v>69</v>
      </c>
      <c r="C46" s="17"/>
      <c r="D46" s="94"/>
      <c r="E46" s="95"/>
      <c r="L46" s="23">
        <v>3</v>
      </c>
      <c r="M46" s="32" t="s">
        <v>102</v>
      </c>
      <c r="N46" s="35">
        <v>5</v>
      </c>
      <c r="O46" s="37">
        <v>7</v>
      </c>
      <c r="P46" s="37">
        <v>30</v>
      </c>
    </row>
    <row r="47" spans="1:18" ht="18.75" customHeight="1" x14ac:dyDescent="0.15">
      <c r="B47" s="16" t="s">
        <v>65</v>
      </c>
      <c r="C47" s="17"/>
      <c r="D47" s="94"/>
      <c r="E47" s="95"/>
      <c r="L47" s="23">
        <v>4</v>
      </c>
      <c r="M47" s="32" t="s">
        <v>103</v>
      </c>
      <c r="N47" s="35">
        <v>5</v>
      </c>
      <c r="O47" s="37">
        <v>7</v>
      </c>
      <c r="P47" s="37">
        <v>30</v>
      </c>
    </row>
    <row r="48" spans="1:18" ht="18.75" customHeight="1" x14ac:dyDescent="0.15">
      <c r="B48" s="92" t="s">
        <v>66</v>
      </c>
      <c r="C48" s="93"/>
      <c r="D48" s="94"/>
      <c r="E48" s="95"/>
      <c r="L48" s="23">
        <v>5</v>
      </c>
      <c r="M48" s="32" t="s">
        <v>104</v>
      </c>
      <c r="N48" s="35">
        <v>5</v>
      </c>
      <c r="O48" s="37">
        <v>7</v>
      </c>
      <c r="P48" s="37">
        <v>30</v>
      </c>
    </row>
    <row r="49" spans="1:31" ht="13.5" customHeight="1" x14ac:dyDescent="0.15">
      <c r="B49" s="15"/>
      <c r="C49" s="15"/>
      <c r="J49" s="21"/>
      <c r="L49" s="23">
        <v>6</v>
      </c>
      <c r="M49" s="32" t="s">
        <v>105</v>
      </c>
      <c r="N49" s="35">
        <v>7</v>
      </c>
      <c r="O49" s="37">
        <v>7</v>
      </c>
      <c r="P49" s="37">
        <v>30</v>
      </c>
    </row>
    <row r="50" spans="1:31" ht="18.75" customHeight="1" x14ac:dyDescent="0.15">
      <c r="A50" s="96" t="s">
        <v>70</v>
      </c>
      <c r="B50" s="96"/>
      <c r="C50" s="18"/>
      <c r="D50" s="18"/>
      <c r="E50" s="18"/>
      <c r="F50" s="18"/>
      <c r="G50" s="18"/>
      <c r="H50" s="18"/>
      <c r="I50" s="18"/>
      <c r="J50" s="21"/>
      <c r="L50" s="23">
        <v>7</v>
      </c>
      <c r="M50" s="32" t="s">
        <v>106</v>
      </c>
      <c r="N50" s="35">
        <v>8</v>
      </c>
      <c r="O50" s="37">
        <v>7</v>
      </c>
      <c r="P50" s="37">
        <v>30</v>
      </c>
    </row>
    <row r="51" spans="1:31" ht="18.75" customHeight="1" x14ac:dyDescent="0.15">
      <c r="A51" s="6" t="s">
        <v>71</v>
      </c>
      <c r="B51" s="6" t="s">
        <v>72</v>
      </c>
      <c r="C51" s="68" t="s">
        <v>73</v>
      </c>
      <c r="D51" s="68"/>
      <c r="E51" s="68"/>
      <c r="F51" s="80" t="s">
        <v>74</v>
      </c>
      <c r="G51" s="81"/>
      <c r="H51" s="81"/>
      <c r="I51" s="82"/>
      <c r="J51" s="20"/>
      <c r="L51" s="23">
        <v>8</v>
      </c>
      <c r="M51" s="38" t="s">
        <v>107</v>
      </c>
      <c r="N51" s="35">
        <v>8</v>
      </c>
      <c r="O51" s="37">
        <v>7</v>
      </c>
      <c r="P51" s="37">
        <v>30</v>
      </c>
    </row>
    <row r="52" spans="1:31" ht="18.75" customHeight="1" x14ac:dyDescent="0.15">
      <c r="A52" s="68"/>
      <c r="B52" s="68"/>
      <c r="C52" s="68"/>
      <c r="D52" s="68"/>
      <c r="E52" s="68"/>
      <c r="F52" s="83"/>
      <c r="G52" s="84"/>
      <c r="H52" s="84"/>
      <c r="I52" s="85"/>
      <c r="J52" s="20"/>
      <c r="L52" s="28">
        <v>9</v>
      </c>
      <c r="M52" s="32" t="s">
        <v>108</v>
      </c>
      <c r="N52" s="35">
        <v>4</v>
      </c>
      <c r="O52" s="39">
        <v>7</v>
      </c>
      <c r="P52" s="39">
        <v>30</v>
      </c>
    </row>
    <row r="53" spans="1:31" ht="18.75" customHeight="1" x14ac:dyDescent="0.15">
      <c r="A53" s="68"/>
      <c r="B53" s="68"/>
      <c r="C53" s="68"/>
      <c r="D53" s="68"/>
      <c r="E53" s="68"/>
      <c r="F53" s="86"/>
      <c r="G53" s="87"/>
      <c r="H53" s="87"/>
      <c r="I53" s="88"/>
      <c r="J53" s="20"/>
    </row>
    <row r="54" spans="1:31" ht="18.75" customHeight="1" x14ac:dyDescent="0.15">
      <c r="A54" s="68"/>
      <c r="B54" s="68"/>
      <c r="C54" s="68"/>
      <c r="D54" s="68"/>
      <c r="E54" s="68"/>
      <c r="F54" s="89"/>
      <c r="G54" s="90"/>
      <c r="H54" s="90"/>
      <c r="I54" s="91"/>
      <c r="J54" s="20"/>
      <c r="O54">
        <v>1</v>
      </c>
      <c r="P54">
        <v>2</v>
      </c>
      <c r="Q54">
        <v>3</v>
      </c>
      <c r="R54">
        <v>4</v>
      </c>
      <c r="S54">
        <v>5</v>
      </c>
      <c r="T54">
        <v>6</v>
      </c>
      <c r="U54">
        <v>7</v>
      </c>
      <c r="V54">
        <v>8</v>
      </c>
      <c r="W54">
        <v>9</v>
      </c>
      <c r="X54">
        <v>10</v>
      </c>
      <c r="Y54">
        <v>11</v>
      </c>
      <c r="Z54">
        <v>12</v>
      </c>
      <c r="AA54">
        <v>13</v>
      </c>
      <c r="AB54">
        <v>14</v>
      </c>
      <c r="AC54">
        <v>15</v>
      </c>
      <c r="AD54">
        <v>16</v>
      </c>
      <c r="AE54">
        <v>17</v>
      </c>
    </row>
    <row r="55" spans="1:31" x14ac:dyDescent="0.15">
      <c r="O55" s="40" t="s">
        <v>110</v>
      </c>
      <c r="P55" s="40" t="s">
        <v>111</v>
      </c>
      <c r="Q55" s="40" t="s">
        <v>112</v>
      </c>
      <c r="R55" s="40" t="s">
        <v>113</v>
      </c>
      <c r="S55" s="40" t="s">
        <v>114</v>
      </c>
      <c r="T55" s="40" t="s">
        <v>115</v>
      </c>
      <c r="U55" s="40" t="s">
        <v>116</v>
      </c>
      <c r="V55" s="40" t="s">
        <v>117</v>
      </c>
      <c r="W55" s="41" t="s">
        <v>118</v>
      </c>
      <c r="X55" s="41" t="s">
        <v>119</v>
      </c>
      <c r="Y55" s="41" t="s">
        <v>120</v>
      </c>
      <c r="Z55" s="41" t="s">
        <v>121</v>
      </c>
      <c r="AA55" s="41" t="s">
        <v>122</v>
      </c>
      <c r="AB55" s="41" t="s">
        <v>123</v>
      </c>
      <c r="AC55" s="41" t="s">
        <v>124</v>
      </c>
      <c r="AD55" s="41" t="s">
        <v>125</v>
      </c>
      <c r="AE55" s="41" t="s">
        <v>126</v>
      </c>
    </row>
    <row r="56" spans="1:31" x14ac:dyDescent="0.15">
      <c r="N56" s="47" t="s">
        <v>109</v>
      </c>
      <c r="O56" s="48">
        <v>1999</v>
      </c>
      <c r="P56" s="48">
        <v>1499</v>
      </c>
      <c r="Q56" s="48">
        <v>999</v>
      </c>
      <c r="R56" s="48">
        <v>799</v>
      </c>
      <c r="S56" s="48">
        <v>699</v>
      </c>
      <c r="T56" s="48">
        <v>599</v>
      </c>
      <c r="U56" s="48">
        <v>499</v>
      </c>
      <c r="V56" s="48">
        <v>399</v>
      </c>
      <c r="W56" s="48">
        <v>299</v>
      </c>
      <c r="X56" s="48">
        <v>249</v>
      </c>
      <c r="Y56" s="48">
        <v>199</v>
      </c>
      <c r="Z56" s="48">
        <v>174</v>
      </c>
      <c r="AA56" s="48">
        <v>149</v>
      </c>
      <c r="AB56" s="48">
        <v>124</v>
      </c>
      <c r="AC56" s="48">
        <v>99</v>
      </c>
      <c r="AD56" s="48">
        <v>74</v>
      </c>
      <c r="AE56" s="48">
        <v>49</v>
      </c>
    </row>
    <row r="57" spans="1:31" x14ac:dyDescent="0.15">
      <c r="L57" s="27"/>
      <c r="M57" s="32" t="s">
        <v>100</v>
      </c>
      <c r="N57" s="48">
        <v>1</v>
      </c>
      <c r="O57" s="42" t="s">
        <v>127</v>
      </c>
      <c r="P57" s="42" t="s">
        <v>127</v>
      </c>
      <c r="Q57" s="42" t="s">
        <v>127</v>
      </c>
      <c r="R57" s="42" t="s">
        <v>127</v>
      </c>
      <c r="S57" s="42" t="s">
        <v>127</v>
      </c>
      <c r="T57" s="42" t="s">
        <v>127</v>
      </c>
      <c r="U57" s="42">
        <v>3.4</v>
      </c>
      <c r="V57" s="42">
        <v>3.4</v>
      </c>
      <c r="W57" s="42">
        <v>3.4</v>
      </c>
      <c r="X57" s="42">
        <v>3.3</v>
      </c>
      <c r="Y57" s="42">
        <v>3.3</v>
      </c>
      <c r="Z57" s="42">
        <v>3.3</v>
      </c>
      <c r="AA57" s="43">
        <v>3.2</v>
      </c>
      <c r="AB57" s="44">
        <v>3.1</v>
      </c>
      <c r="AC57" s="45">
        <v>3.1</v>
      </c>
      <c r="AD57" s="45" t="s">
        <v>127</v>
      </c>
      <c r="AE57" s="45" t="s">
        <v>127</v>
      </c>
    </row>
    <row r="58" spans="1:31" x14ac:dyDescent="0.15">
      <c r="L58" s="27"/>
      <c r="M58" s="32" t="s">
        <v>101</v>
      </c>
      <c r="N58" s="48">
        <v>2</v>
      </c>
      <c r="O58" s="42" t="s">
        <v>127</v>
      </c>
      <c r="P58" s="42" t="s">
        <v>127</v>
      </c>
      <c r="Q58" s="42">
        <v>3.4</v>
      </c>
      <c r="R58" s="42">
        <v>3.3</v>
      </c>
      <c r="S58" s="42">
        <v>3.3</v>
      </c>
      <c r="T58" s="42">
        <v>3.2</v>
      </c>
      <c r="U58" s="42">
        <v>3.1</v>
      </c>
      <c r="V58" s="42">
        <v>2.9</v>
      </c>
      <c r="W58" s="42">
        <v>2.8</v>
      </c>
      <c r="X58" s="42">
        <v>2.6</v>
      </c>
      <c r="Y58" s="42">
        <v>2.4</v>
      </c>
      <c r="Z58" s="42">
        <v>2.2999999999999998</v>
      </c>
      <c r="AA58" s="43">
        <v>2.1</v>
      </c>
      <c r="AB58" s="44">
        <v>2</v>
      </c>
      <c r="AC58" s="45" t="s">
        <v>127</v>
      </c>
      <c r="AD58" s="45" t="s">
        <v>127</v>
      </c>
      <c r="AE58" s="45" t="s">
        <v>127</v>
      </c>
    </row>
    <row r="59" spans="1:31" x14ac:dyDescent="0.15">
      <c r="L59" s="27"/>
      <c r="M59" s="32" t="s">
        <v>102</v>
      </c>
      <c r="N59" s="48">
        <v>3</v>
      </c>
      <c r="O59" s="42" t="s">
        <v>127</v>
      </c>
      <c r="P59" s="42" t="s">
        <v>127</v>
      </c>
      <c r="Q59" s="42" t="s">
        <v>127</v>
      </c>
      <c r="R59" s="42" t="s">
        <v>127</v>
      </c>
      <c r="S59" s="42" t="s">
        <v>127</v>
      </c>
      <c r="T59" s="42" t="s">
        <v>127</v>
      </c>
      <c r="U59" s="42">
        <v>3.2</v>
      </c>
      <c r="V59" s="42">
        <v>3</v>
      </c>
      <c r="W59" s="42">
        <v>2.9</v>
      </c>
      <c r="X59" s="42">
        <v>2.8</v>
      </c>
      <c r="Y59" s="42">
        <v>2.7</v>
      </c>
      <c r="Z59" s="42">
        <v>2.6</v>
      </c>
      <c r="AA59" s="43">
        <v>2.5</v>
      </c>
      <c r="AB59" s="44">
        <v>2.2999999999999998</v>
      </c>
      <c r="AC59" s="45">
        <v>2.1</v>
      </c>
      <c r="AD59" s="45" t="s">
        <v>127</v>
      </c>
      <c r="AE59" s="45" t="s">
        <v>127</v>
      </c>
    </row>
    <row r="60" spans="1:31" x14ac:dyDescent="0.15">
      <c r="I60" s="25"/>
      <c r="L60" s="27"/>
      <c r="M60" s="32" t="s">
        <v>128</v>
      </c>
      <c r="N60" s="48">
        <v>4</v>
      </c>
      <c r="O60" s="42" t="s">
        <v>127</v>
      </c>
      <c r="P60" s="42" t="s">
        <v>127</v>
      </c>
      <c r="Q60" s="42" t="s">
        <v>127</v>
      </c>
      <c r="R60" s="42" t="s">
        <v>127</v>
      </c>
      <c r="S60" s="42" t="s">
        <v>127</v>
      </c>
      <c r="T60" s="42" t="s">
        <v>127</v>
      </c>
      <c r="U60" s="42" t="s">
        <v>127</v>
      </c>
      <c r="V60" s="42" t="s">
        <v>127</v>
      </c>
      <c r="W60" s="42" t="s">
        <v>127</v>
      </c>
      <c r="X60" s="42">
        <v>5.2</v>
      </c>
      <c r="Y60" s="42">
        <v>5</v>
      </c>
      <c r="Z60" s="42">
        <v>4.8</v>
      </c>
      <c r="AA60" s="43">
        <v>4.4000000000000004</v>
      </c>
      <c r="AB60" s="44">
        <v>4.0999999999999996</v>
      </c>
      <c r="AC60" s="45">
        <v>3.5</v>
      </c>
      <c r="AD60" s="45">
        <v>2.9</v>
      </c>
      <c r="AE60" s="45" t="s">
        <v>127</v>
      </c>
    </row>
    <row r="61" spans="1:31" x14ac:dyDescent="0.15">
      <c r="L61" s="27"/>
      <c r="M61" s="32" t="s">
        <v>104</v>
      </c>
      <c r="N61" s="48">
        <v>5</v>
      </c>
      <c r="O61" s="42" t="s">
        <v>127</v>
      </c>
      <c r="P61" s="42" t="s">
        <v>127</v>
      </c>
      <c r="Q61" s="42" t="s">
        <v>127</v>
      </c>
      <c r="R61" s="42" t="s">
        <v>127</v>
      </c>
      <c r="S61" s="42" t="s">
        <v>127</v>
      </c>
      <c r="T61" s="42" t="s">
        <v>127</v>
      </c>
      <c r="U61" s="42" t="s">
        <v>127</v>
      </c>
      <c r="V61" s="42" t="s">
        <v>127</v>
      </c>
      <c r="W61" s="42" t="s">
        <v>127</v>
      </c>
      <c r="X61" s="42">
        <v>5.2</v>
      </c>
      <c r="Y61" s="42">
        <v>5</v>
      </c>
      <c r="Z61" s="42">
        <v>4.8</v>
      </c>
      <c r="AA61" s="43">
        <v>4.4000000000000004</v>
      </c>
      <c r="AB61" s="44">
        <v>4.0999999999999996</v>
      </c>
      <c r="AC61" s="45">
        <v>3.5</v>
      </c>
      <c r="AD61" s="45">
        <v>2.9</v>
      </c>
      <c r="AE61" s="45" t="s">
        <v>127</v>
      </c>
    </row>
    <row r="62" spans="1:31" x14ac:dyDescent="0.15">
      <c r="L62" s="27"/>
      <c r="M62" s="32" t="s">
        <v>105</v>
      </c>
      <c r="N62" s="48">
        <v>6</v>
      </c>
      <c r="O62" s="42" t="s">
        <v>127</v>
      </c>
      <c r="P62" s="42" t="s">
        <v>127</v>
      </c>
      <c r="Q62" s="42" t="s">
        <v>127</v>
      </c>
      <c r="R62" s="42" t="s">
        <v>127</v>
      </c>
      <c r="S62" s="42" t="s">
        <v>127</v>
      </c>
      <c r="T62" s="42" t="s">
        <v>127</v>
      </c>
      <c r="U62" s="42" t="s">
        <v>127</v>
      </c>
      <c r="V62" s="42" t="s">
        <v>127</v>
      </c>
      <c r="W62" s="42">
        <v>5.0999999999999996</v>
      </c>
      <c r="X62" s="42">
        <v>5</v>
      </c>
      <c r="Y62" s="42">
        <v>4.9000000000000004</v>
      </c>
      <c r="Z62" s="42">
        <v>4.9000000000000004</v>
      </c>
      <c r="AA62" s="43">
        <v>4.8</v>
      </c>
      <c r="AB62" s="44">
        <v>4.7</v>
      </c>
      <c r="AC62" s="45">
        <v>4.4000000000000004</v>
      </c>
      <c r="AD62" s="45">
        <v>4.2</v>
      </c>
      <c r="AE62" s="45">
        <v>3.3</v>
      </c>
    </row>
    <row r="63" spans="1:31" x14ac:dyDescent="0.15">
      <c r="L63" s="27"/>
      <c r="M63" s="32" t="s">
        <v>106</v>
      </c>
      <c r="N63" s="48">
        <v>7</v>
      </c>
      <c r="O63" s="42" t="s">
        <v>127</v>
      </c>
      <c r="P63" s="42" t="s">
        <v>127</v>
      </c>
      <c r="Q63" s="42" t="s">
        <v>127</v>
      </c>
      <c r="R63" s="42" t="s">
        <v>127</v>
      </c>
      <c r="S63" s="42" t="s">
        <v>127</v>
      </c>
      <c r="T63" s="42" t="s">
        <v>127</v>
      </c>
      <c r="U63" s="42" t="s">
        <v>127</v>
      </c>
      <c r="V63" s="42" t="s">
        <v>127</v>
      </c>
      <c r="W63" s="42" t="s">
        <v>127</v>
      </c>
      <c r="X63" s="42">
        <v>6.2</v>
      </c>
      <c r="Y63" s="42">
        <v>6.1</v>
      </c>
      <c r="Z63" s="42">
        <v>6</v>
      </c>
      <c r="AA63" s="43">
        <v>5.9</v>
      </c>
      <c r="AB63" s="44">
        <v>5.7</v>
      </c>
      <c r="AC63" s="45">
        <v>5.3</v>
      </c>
      <c r="AD63" s="45">
        <v>4.7</v>
      </c>
      <c r="AE63" s="45">
        <v>3.7</v>
      </c>
    </row>
    <row r="64" spans="1:31" x14ac:dyDescent="0.15">
      <c r="L64" s="27"/>
      <c r="M64" s="38" t="s">
        <v>107</v>
      </c>
      <c r="N64" s="48">
        <v>8</v>
      </c>
      <c r="O64" s="42" t="s">
        <v>127</v>
      </c>
      <c r="P64" s="42" t="s">
        <v>127</v>
      </c>
      <c r="Q64" s="42" t="s">
        <v>127</v>
      </c>
      <c r="R64" s="42" t="s">
        <v>127</v>
      </c>
      <c r="S64" s="42" t="s">
        <v>127</v>
      </c>
      <c r="T64" s="42" t="s">
        <v>127</v>
      </c>
      <c r="U64" s="42" t="s">
        <v>127</v>
      </c>
      <c r="V64" s="42" t="s">
        <v>127</v>
      </c>
      <c r="W64" s="42">
        <v>5.0999999999999996</v>
      </c>
      <c r="X64" s="42">
        <v>5</v>
      </c>
      <c r="Y64" s="42">
        <v>4.9000000000000004</v>
      </c>
      <c r="Z64" s="42">
        <v>4.9000000000000004</v>
      </c>
      <c r="AA64" s="43">
        <v>4.8</v>
      </c>
      <c r="AB64" s="44">
        <v>4.7</v>
      </c>
      <c r="AC64" s="45">
        <v>4.4000000000000004</v>
      </c>
      <c r="AD64" s="45">
        <v>4.2</v>
      </c>
      <c r="AE64" s="45">
        <v>3.3</v>
      </c>
    </row>
    <row r="65" spans="12:31" x14ac:dyDescent="0.15">
      <c r="L65" s="46"/>
      <c r="M65" s="32" t="s">
        <v>108</v>
      </c>
      <c r="N65" s="48">
        <v>9</v>
      </c>
      <c r="O65" s="42">
        <v>4.5</v>
      </c>
      <c r="P65" s="42">
        <v>4.3</v>
      </c>
      <c r="Q65" s="42">
        <v>4.2</v>
      </c>
      <c r="R65" s="42">
        <v>4.0999999999999996</v>
      </c>
      <c r="S65" s="42">
        <v>3.9</v>
      </c>
      <c r="T65" s="42">
        <v>3.8</v>
      </c>
      <c r="U65" s="42">
        <v>3.6</v>
      </c>
      <c r="V65" s="42">
        <v>3.3</v>
      </c>
      <c r="W65" s="42">
        <v>3</v>
      </c>
      <c r="X65" s="42">
        <v>2.8</v>
      </c>
      <c r="Y65" s="42">
        <v>2.6</v>
      </c>
      <c r="Z65" s="42">
        <v>2.4</v>
      </c>
      <c r="AA65" s="43" t="s">
        <v>127</v>
      </c>
      <c r="AB65" s="44" t="s">
        <v>127</v>
      </c>
      <c r="AC65" s="45" t="s">
        <v>127</v>
      </c>
      <c r="AD65" s="45" t="s">
        <v>127</v>
      </c>
      <c r="AE65" s="45" t="s">
        <v>127</v>
      </c>
    </row>
  </sheetData>
  <sheetProtection password="C6FC" sheet="1" objects="1" scenarios="1"/>
  <mergeCells count="55">
    <mergeCell ref="N25:N26"/>
    <mergeCell ref="O25:O26"/>
    <mergeCell ref="P25:P26"/>
    <mergeCell ref="Q25:Q26"/>
    <mergeCell ref="R25:R26"/>
    <mergeCell ref="F51:I51"/>
    <mergeCell ref="F52:I54"/>
    <mergeCell ref="B48:C48"/>
    <mergeCell ref="D43:E43"/>
    <mergeCell ref="D44:E44"/>
    <mergeCell ref="D45:E45"/>
    <mergeCell ref="D46:E46"/>
    <mergeCell ref="D47:E47"/>
    <mergeCell ref="D48:E48"/>
    <mergeCell ref="A50:B50"/>
    <mergeCell ref="A52:A54"/>
    <mergeCell ref="B52:B54"/>
    <mergeCell ref="C51:E51"/>
    <mergeCell ref="C52:E54"/>
    <mergeCell ref="A1:I1"/>
    <mergeCell ref="B12:B13"/>
    <mergeCell ref="B25:E25"/>
    <mergeCell ref="H25:I25"/>
    <mergeCell ref="C12:H13"/>
    <mergeCell ref="A2:B2"/>
    <mergeCell ref="A3:B3"/>
    <mergeCell ref="A4:B4"/>
    <mergeCell ref="C2:E2"/>
    <mergeCell ref="D3:E3"/>
    <mergeCell ref="C4:E4"/>
    <mergeCell ref="G2:I3"/>
    <mergeCell ref="B26:E26"/>
    <mergeCell ref="H26:I26"/>
    <mergeCell ref="B27:E27"/>
    <mergeCell ref="H27:I27"/>
    <mergeCell ref="B28:E28"/>
    <mergeCell ref="H28:I28"/>
    <mergeCell ref="B29:E29"/>
    <mergeCell ref="H29:I29"/>
    <mergeCell ref="B30:E30"/>
    <mergeCell ref="H30:I30"/>
    <mergeCell ref="B31:E31"/>
    <mergeCell ref="H31:I31"/>
    <mergeCell ref="M42:M43"/>
    <mergeCell ref="O42:P42"/>
    <mergeCell ref="B32:E32"/>
    <mergeCell ref="H32:I32"/>
    <mergeCell ref="B36:E36"/>
    <mergeCell ref="H36:I36"/>
    <mergeCell ref="B33:E33"/>
    <mergeCell ref="H33:I33"/>
    <mergeCell ref="B34:E34"/>
    <mergeCell ref="H34:I34"/>
    <mergeCell ref="B35:E35"/>
    <mergeCell ref="H35:I35"/>
  </mergeCells>
  <phoneticPr fontId="1"/>
  <pageMargins left="1.1023622047244095" right="0.70866141732283472" top="0.55118110236220474" bottom="0.55118110236220474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店舗面積による選定</vt:lpstr>
      <vt:lpstr>店舗面積による選定!Print_Area</vt:lpstr>
    </vt:vector>
  </TitlesOfParts>
  <Company>H24 統合OA機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　芳郎</dc:creator>
  <cp:lastModifiedBy>28045845</cp:lastModifiedBy>
  <cp:lastPrinted>2016-06-02T02:17:58Z</cp:lastPrinted>
  <dcterms:created xsi:type="dcterms:W3CDTF">2016-05-30T02:08:11Z</dcterms:created>
  <dcterms:modified xsi:type="dcterms:W3CDTF">2017-09-27T02:09:50Z</dcterms:modified>
</cp:coreProperties>
</file>