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105" windowWidth="19395" windowHeight="8055"/>
  </bookViews>
  <sheets>
    <sheet name="利用人数による選定表" sheetId="1" r:id="rId1"/>
  </sheets>
  <definedNames>
    <definedName name="_xlnm.Print_Area" localSheetId="0">利用人数による選定表!$A$1:$I$53</definedName>
  </definedNames>
  <calcPr calcId="145621"/>
</workbook>
</file>

<file path=xl/calcChain.xml><?xml version="1.0" encoding="utf-8"?>
<calcChain xmlns="http://schemas.openxmlformats.org/spreadsheetml/2006/main">
  <c r="F31" i="1" l="1"/>
  <c r="E38" i="1" l="1"/>
  <c r="F33" i="1"/>
  <c r="F32" i="1"/>
  <c r="F30" i="1"/>
  <c r="F29" i="1"/>
  <c r="F26" i="1"/>
  <c r="F28" i="1"/>
  <c r="F27" i="1"/>
  <c r="E39" i="1" l="1"/>
</calcChain>
</file>

<file path=xl/sharedStrings.xml><?xml version="1.0" encoding="utf-8"?>
<sst xmlns="http://schemas.openxmlformats.org/spreadsheetml/2006/main" count="125" uniqueCount="111">
  <si>
    <t>申請者名</t>
    <rPh sb="0" eb="3">
      <t>シンセイシャ</t>
    </rPh>
    <rPh sb="3" eb="4">
      <t>メイ</t>
    </rPh>
    <phoneticPr fontId="1"/>
  </si>
  <si>
    <t>工事場所</t>
    <rPh sb="0" eb="2">
      <t>コウジ</t>
    </rPh>
    <rPh sb="2" eb="4">
      <t>バショ</t>
    </rPh>
    <phoneticPr fontId="1"/>
  </si>
  <si>
    <t>施工業者名</t>
    <rPh sb="0" eb="2">
      <t>セコウ</t>
    </rPh>
    <rPh sb="2" eb="4">
      <t>ギョウシャ</t>
    </rPh>
    <rPh sb="4" eb="5">
      <t>メイ</t>
    </rPh>
    <phoneticPr fontId="1"/>
  </si>
  <si>
    <t>富士宮市</t>
    <rPh sb="0" eb="4">
      <t>フジノミヤシ</t>
    </rPh>
    <phoneticPr fontId="1"/>
  </si>
  <si>
    <t>①　食種及び店舗全面積等の入力</t>
    <rPh sb="2" eb="3">
      <t>ショク</t>
    </rPh>
    <rPh sb="3" eb="4">
      <t>シュ</t>
    </rPh>
    <rPh sb="4" eb="5">
      <t>オヨ</t>
    </rPh>
    <rPh sb="6" eb="8">
      <t>テンポ</t>
    </rPh>
    <rPh sb="8" eb="11">
      <t>ゼンメンセキ</t>
    </rPh>
    <rPh sb="11" eb="12">
      <t>トウ</t>
    </rPh>
    <rPh sb="13" eb="15">
      <t>ニュウリョク</t>
    </rPh>
    <phoneticPr fontId="1"/>
  </si>
  <si>
    <t>食種</t>
    <rPh sb="0" eb="1">
      <t>ショク</t>
    </rPh>
    <rPh sb="1" eb="2">
      <t>シュ</t>
    </rPh>
    <phoneticPr fontId="1"/>
  </si>
  <si>
    <t>食　　種</t>
    <rPh sb="0" eb="1">
      <t>ショク</t>
    </rPh>
    <rPh sb="3" eb="4">
      <t>シュ</t>
    </rPh>
    <phoneticPr fontId="1"/>
  </si>
  <si>
    <t>②　流入流量の計算</t>
    <rPh sb="2" eb="4">
      <t>リュウニュウ</t>
    </rPh>
    <rPh sb="4" eb="6">
      <t>リュウリョウ</t>
    </rPh>
    <rPh sb="7" eb="9">
      <t>ケイサン</t>
    </rPh>
    <phoneticPr fontId="1"/>
  </si>
  <si>
    <t>③　阻集グリース及び堆積残渣の質量の算出</t>
    <rPh sb="2" eb="3">
      <t>ソ</t>
    </rPh>
    <rPh sb="3" eb="4">
      <t>シュウ</t>
    </rPh>
    <rPh sb="8" eb="9">
      <t>オヨ</t>
    </rPh>
    <rPh sb="10" eb="12">
      <t>タイセキ</t>
    </rPh>
    <rPh sb="12" eb="14">
      <t>ザンサ</t>
    </rPh>
    <rPh sb="15" eb="17">
      <t>シツリョウ</t>
    </rPh>
    <rPh sb="18" eb="20">
      <t>サンシュツ</t>
    </rPh>
    <phoneticPr fontId="1"/>
  </si>
  <si>
    <t>(kg)</t>
    <phoneticPr fontId="1"/>
  </si>
  <si>
    <t>阻集グリースの質量　　</t>
    <rPh sb="0" eb="1">
      <t>ソ</t>
    </rPh>
    <rPh sb="1" eb="2">
      <t>シュウ</t>
    </rPh>
    <rPh sb="7" eb="9">
      <t>シツリョウ</t>
    </rPh>
    <phoneticPr fontId="1"/>
  </si>
  <si>
    <t>堆積残渣の質量　　　　　</t>
    <rPh sb="0" eb="2">
      <t>タイセキ</t>
    </rPh>
    <rPh sb="2" eb="4">
      <t>ザンサ</t>
    </rPh>
    <rPh sb="5" eb="7">
      <t>シツリョウ</t>
    </rPh>
    <phoneticPr fontId="1"/>
  </si>
  <si>
    <t>阻集グリース及び</t>
    <rPh sb="0" eb="1">
      <t>ソ</t>
    </rPh>
    <rPh sb="1" eb="2">
      <t>シュウ</t>
    </rPh>
    <rPh sb="6" eb="7">
      <t>オヨ</t>
    </rPh>
    <phoneticPr fontId="1"/>
  </si>
  <si>
    <t>（G）=Gu＋Gｂ</t>
    <phoneticPr fontId="1"/>
  </si>
  <si>
    <t>記号</t>
    <rPh sb="0" eb="2">
      <t>キゴウ</t>
    </rPh>
    <phoneticPr fontId="1"/>
  </si>
  <si>
    <t>Wm</t>
    <phoneticPr fontId="1"/>
  </si>
  <si>
    <t>t</t>
    <phoneticPr fontId="1"/>
  </si>
  <si>
    <t>k</t>
    <phoneticPr fontId="1"/>
  </si>
  <si>
    <t>gu</t>
    <phoneticPr fontId="1"/>
  </si>
  <si>
    <t>gb</t>
    <phoneticPr fontId="1"/>
  </si>
  <si>
    <t>iu</t>
    <phoneticPr fontId="1"/>
  </si>
  <si>
    <t>ib</t>
    <phoneticPr fontId="1"/>
  </si>
  <si>
    <t>C2</t>
    <phoneticPr fontId="1"/>
  </si>
  <si>
    <t>要目</t>
    <rPh sb="0" eb="2">
      <t>ヨウモク</t>
    </rPh>
    <phoneticPr fontId="1"/>
  </si>
  <si>
    <t>値</t>
    <rPh sb="0" eb="1">
      <t>アタイ</t>
    </rPh>
    <phoneticPr fontId="1"/>
  </si>
  <si>
    <t>単位</t>
    <rPh sb="0" eb="2">
      <t>タンイ</t>
    </rPh>
    <phoneticPr fontId="1"/>
  </si>
  <si>
    <t>根拠</t>
    <rPh sb="0" eb="2">
      <t>コンキョ</t>
    </rPh>
    <phoneticPr fontId="1"/>
  </si>
  <si>
    <t>１日あたりの厨房使用時間（※１）</t>
    <rPh sb="1" eb="2">
      <t>ニチ</t>
    </rPh>
    <rPh sb="6" eb="8">
      <t>チュウボウ</t>
    </rPh>
    <rPh sb="8" eb="10">
      <t>シヨウ</t>
    </rPh>
    <rPh sb="10" eb="12">
      <t>ジカン</t>
    </rPh>
    <phoneticPr fontId="1"/>
  </si>
  <si>
    <t>阻集グリースの掃除週期（※１）</t>
    <rPh sb="0" eb="1">
      <t>ソ</t>
    </rPh>
    <rPh sb="1" eb="2">
      <t>シュウ</t>
    </rPh>
    <rPh sb="7" eb="9">
      <t>ソウジ</t>
    </rPh>
    <rPh sb="9" eb="10">
      <t>シュウ</t>
    </rPh>
    <rPh sb="10" eb="11">
      <t>キ</t>
    </rPh>
    <phoneticPr fontId="1"/>
  </si>
  <si>
    <t>定数</t>
    <rPh sb="0" eb="2">
      <t>テイスウ</t>
    </rPh>
    <phoneticPr fontId="1"/>
  </si>
  <si>
    <t>㎡</t>
    <phoneticPr fontId="1"/>
  </si>
  <si>
    <t>ℓ（㎡・日）</t>
    <rPh sb="4" eb="5">
      <t>ニチ</t>
    </rPh>
    <phoneticPr fontId="1"/>
  </si>
  <si>
    <t>min/日</t>
    <rPh sb="4" eb="5">
      <t>ニチ</t>
    </rPh>
    <phoneticPr fontId="1"/>
  </si>
  <si>
    <t>倍</t>
    <rPh sb="0" eb="1">
      <t>バイ</t>
    </rPh>
    <phoneticPr fontId="1"/>
  </si>
  <si>
    <t>ｇ（㎡/日）</t>
    <rPh sb="4" eb="5">
      <t>ニチ</t>
    </rPh>
    <phoneticPr fontId="1"/>
  </si>
  <si>
    <t>日</t>
    <rPh sb="0" eb="1">
      <t>ニチ</t>
    </rPh>
    <phoneticPr fontId="1"/>
  </si>
  <si>
    <t>kg/g</t>
    <phoneticPr fontId="1"/>
  </si>
  <si>
    <t>申請計画による</t>
    <rPh sb="0" eb="2">
      <t>シンセイ</t>
    </rPh>
    <rPh sb="2" eb="4">
      <t>ケイカク</t>
    </rPh>
    <phoneticPr fontId="1"/>
  </si>
  <si>
    <t>SHASE規格の標準値</t>
    <rPh sb="5" eb="7">
      <t>キカク</t>
    </rPh>
    <rPh sb="8" eb="10">
      <t>ヒョウジュン</t>
    </rPh>
    <rPh sb="10" eb="11">
      <t>チ</t>
    </rPh>
    <phoneticPr fontId="1"/>
  </si>
  <si>
    <t>工業会の統一設定条件</t>
    <rPh sb="0" eb="3">
      <t>コウギョウカイ</t>
    </rPh>
    <rPh sb="4" eb="6">
      <t>トウイツ</t>
    </rPh>
    <rPh sb="6" eb="8">
      <t>セッテイ</t>
    </rPh>
    <rPh sb="8" eb="10">
      <t>ジョウケン</t>
    </rPh>
    <phoneticPr fontId="1"/>
  </si>
  <si>
    <t>④　計算結果</t>
    <phoneticPr fontId="1"/>
  </si>
  <si>
    <t>流入流量</t>
    <rPh sb="0" eb="2">
      <t>リュウニュウ</t>
    </rPh>
    <rPh sb="2" eb="4">
      <t>リュウリョウ</t>
    </rPh>
    <phoneticPr fontId="1"/>
  </si>
  <si>
    <t>堆積残渣の質量</t>
    <rPh sb="0" eb="2">
      <t>タイセキ</t>
    </rPh>
    <rPh sb="2" eb="4">
      <t>ザンサ</t>
    </rPh>
    <rPh sb="5" eb="7">
      <t>シツリョウ</t>
    </rPh>
    <phoneticPr fontId="1"/>
  </si>
  <si>
    <t>Q=</t>
    <phoneticPr fontId="1"/>
  </si>
  <si>
    <t>G=</t>
    <phoneticPr fontId="1"/>
  </si>
  <si>
    <t>(ℓ/min)</t>
    <phoneticPr fontId="1"/>
  </si>
  <si>
    <t>ℓ/min</t>
    <phoneticPr fontId="1"/>
  </si>
  <si>
    <t>kg</t>
  </si>
  <si>
    <t>⑤　選定阻集器</t>
    <rPh sb="2" eb="4">
      <t>センテイ</t>
    </rPh>
    <rPh sb="4" eb="5">
      <t>ソ</t>
    </rPh>
    <rPh sb="5" eb="6">
      <t>シュウ</t>
    </rPh>
    <rPh sb="6" eb="7">
      <t>キ</t>
    </rPh>
    <phoneticPr fontId="1"/>
  </si>
  <si>
    <t>据え付け方法</t>
    <rPh sb="0" eb="1">
      <t>ス</t>
    </rPh>
    <rPh sb="2" eb="3">
      <t>ツ</t>
    </rPh>
    <rPh sb="4" eb="6">
      <t>ホウホウ</t>
    </rPh>
    <phoneticPr fontId="1"/>
  </si>
  <si>
    <t>許容流入流量</t>
    <rPh sb="0" eb="2">
      <t>キョヨウ</t>
    </rPh>
    <rPh sb="2" eb="4">
      <t>リュウニュウ</t>
    </rPh>
    <rPh sb="4" eb="6">
      <t>リュウリョウ</t>
    </rPh>
    <phoneticPr fontId="1"/>
  </si>
  <si>
    <t>標準阻集グリースの質量</t>
    <rPh sb="0" eb="2">
      <t>ヒョウジュン</t>
    </rPh>
    <rPh sb="2" eb="3">
      <t>ソ</t>
    </rPh>
    <rPh sb="3" eb="4">
      <t>シュウ</t>
    </rPh>
    <rPh sb="9" eb="11">
      <t>シツリョウ</t>
    </rPh>
    <phoneticPr fontId="1"/>
  </si>
  <si>
    <t>流　入　形　態</t>
    <rPh sb="0" eb="1">
      <t>リュウ</t>
    </rPh>
    <rPh sb="2" eb="3">
      <t>イ</t>
    </rPh>
    <rPh sb="4" eb="5">
      <t>ケイ</t>
    </rPh>
    <rPh sb="6" eb="7">
      <t>タイ</t>
    </rPh>
    <phoneticPr fontId="1"/>
  </si>
  <si>
    <t>　材　　　　質</t>
    <rPh sb="1" eb="2">
      <t>ザイ</t>
    </rPh>
    <rPh sb="6" eb="7">
      <t>シツ</t>
    </rPh>
    <phoneticPr fontId="1"/>
  </si>
  <si>
    <t>　形　　　　式</t>
    <rPh sb="1" eb="2">
      <t>ケイ</t>
    </rPh>
    <rPh sb="6" eb="7">
      <t>シキ</t>
    </rPh>
    <phoneticPr fontId="1"/>
  </si>
  <si>
    <t>市役所記入欄</t>
    <rPh sb="0" eb="3">
      <t>シヤクショ</t>
    </rPh>
    <rPh sb="3" eb="5">
      <t>キニュウ</t>
    </rPh>
    <rPh sb="5" eb="6">
      <t>ラン</t>
    </rPh>
    <phoneticPr fontId="1"/>
  </si>
  <si>
    <t>課長</t>
    <rPh sb="0" eb="2">
      <t>カチョウ</t>
    </rPh>
    <phoneticPr fontId="1"/>
  </si>
  <si>
    <t>排水係長</t>
    <rPh sb="0" eb="2">
      <t>ハイスイ</t>
    </rPh>
    <rPh sb="2" eb="4">
      <t>カカリチョウ</t>
    </rPh>
    <phoneticPr fontId="1"/>
  </si>
  <si>
    <t>係員</t>
    <rPh sb="0" eb="2">
      <t>カカリイン</t>
    </rPh>
    <phoneticPr fontId="1"/>
  </si>
  <si>
    <t>特記事項</t>
    <rPh sb="0" eb="2">
      <t>トッキ</t>
    </rPh>
    <rPh sb="2" eb="4">
      <t>ジコウ</t>
    </rPh>
    <phoneticPr fontId="1"/>
  </si>
  <si>
    <t>食種</t>
  </si>
  <si>
    <t>min/日</t>
  </si>
  <si>
    <t>（倍）</t>
  </si>
  <si>
    <t>中国料理</t>
  </si>
  <si>
    <t>洋食</t>
  </si>
  <si>
    <t>和食</t>
  </si>
  <si>
    <t>ラーメン</t>
  </si>
  <si>
    <t>そば・うどん</t>
  </si>
  <si>
    <t>軽食</t>
  </si>
  <si>
    <t>喫茶</t>
  </si>
  <si>
    <t>ファーストフード</t>
  </si>
  <si>
    <t>社員・従業員</t>
  </si>
  <si>
    <t>食種</t>
    <rPh sb="0" eb="2">
      <t>ショクシュ</t>
    </rPh>
    <phoneticPr fontId="8"/>
  </si>
  <si>
    <t>掃除の周期（日）</t>
    <rPh sb="0" eb="2">
      <t>ソウジ</t>
    </rPh>
    <rPh sb="3" eb="5">
      <t>シュウキ</t>
    </rPh>
    <rPh sb="6" eb="7">
      <t>ヒ</t>
    </rPh>
    <phoneticPr fontId="8"/>
  </si>
  <si>
    <t>iu:阻集グリース</t>
    <rPh sb="3" eb="4">
      <t>ソ</t>
    </rPh>
    <rPh sb="4" eb="5">
      <t>シュウ</t>
    </rPh>
    <phoneticPr fontId="8"/>
  </si>
  <si>
    <t>ib:堆積残渣</t>
    <rPh sb="3" eb="5">
      <t>タイセキ</t>
    </rPh>
    <rPh sb="5" eb="7">
      <t>ザンサ</t>
    </rPh>
    <phoneticPr fontId="8"/>
  </si>
  <si>
    <t>中国料理</t>
    <rPh sb="0" eb="2">
      <t>チュウゴク</t>
    </rPh>
    <rPh sb="2" eb="4">
      <t>リョウリ</t>
    </rPh>
    <phoneticPr fontId="8"/>
  </si>
  <si>
    <t>洋食</t>
    <rPh sb="0" eb="2">
      <t>ヨウショク</t>
    </rPh>
    <phoneticPr fontId="8"/>
  </si>
  <si>
    <t>和食</t>
    <rPh sb="0" eb="2">
      <t>ワショク</t>
    </rPh>
    <phoneticPr fontId="8"/>
  </si>
  <si>
    <t>ラーメン</t>
    <phoneticPr fontId="8"/>
  </si>
  <si>
    <t>そば・うどん</t>
    <phoneticPr fontId="8"/>
  </si>
  <si>
    <t>軽食</t>
    <rPh sb="0" eb="2">
      <t>ケイショク</t>
    </rPh>
    <phoneticPr fontId="8"/>
  </si>
  <si>
    <t>喫茶</t>
    <rPh sb="0" eb="2">
      <t>キッサ</t>
    </rPh>
    <phoneticPr fontId="8"/>
  </si>
  <si>
    <t>ファーストフード</t>
    <phoneticPr fontId="8"/>
  </si>
  <si>
    <t>社員・従業員</t>
    <rPh sb="0" eb="2">
      <t>シャイン</t>
    </rPh>
    <rPh sb="3" eb="6">
      <t>ジュウギョウイン</t>
    </rPh>
    <phoneticPr fontId="8"/>
  </si>
  <si>
    <t>富士宮　次郎</t>
    <rPh sb="0" eb="3">
      <t>フジノミヤ</t>
    </rPh>
    <rPh sb="4" eb="6">
      <t>ジロウ</t>
    </rPh>
    <phoneticPr fontId="1"/>
  </si>
  <si>
    <t>弓沢町150番地</t>
    <rPh sb="0" eb="1">
      <t>ユミ</t>
    </rPh>
    <rPh sb="1" eb="2">
      <t>ザワ</t>
    </rPh>
    <rPh sb="2" eb="3">
      <t>マチ</t>
    </rPh>
    <rPh sb="6" eb="8">
      <t>バンチ</t>
    </rPh>
    <phoneticPr fontId="1"/>
  </si>
  <si>
    <t>㈱富士宮管工事</t>
    <rPh sb="1" eb="4">
      <t>フジノミヤ</t>
    </rPh>
    <rPh sb="4" eb="5">
      <t>カン</t>
    </rPh>
    <rPh sb="5" eb="7">
      <t>コウジ</t>
    </rPh>
    <phoneticPr fontId="1"/>
  </si>
  <si>
    <t>　人/日</t>
    <rPh sb="1" eb="2">
      <t>ニン</t>
    </rPh>
    <rPh sb="3" eb="4">
      <t>ニチ</t>
    </rPh>
    <phoneticPr fontId="1"/>
  </si>
  <si>
    <t>流入流量     （Q）＝N×Wm×（1/t）×k</t>
    <rPh sb="0" eb="2">
      <t>リュウニュウ</t>
    </rPh>
    <rPh sb="2" eb="4">
      <t>リュウリョウ</t>
    </rPh>
    <phoneticPr fontId="1"/>
  </si>
  <si>
    <t>(Gu)=N×gu×iu×C2</t>
    <phoneticPr fontId="1"/>
  </si>
  <si>
    <t>(Gｂ)=N×gb×ib×C2</t>
    <phoneticPr fontId="1"/>
  </si>
  <si>
    <t>N</t>
    <phoneticPr fontId="1"/>
  </si>
  <si>
    <t>1日当たりの利用人数</t>
    <rPh sb="1" eb="2">
      <t>ニチ</t>
    </rPh>
    <rPh sb="2" eb="3">
      <t>ア</t>
    </rPh>
    <rPh sb="6" eb="8">
      <t>リヨウ</t>
    </rPh>
    <rPh sb="8" eb="10">
      <t>ニンズウ</t>
    </rPh>
    <phoneticPr fontId="1"/>
  </si>
  <si>
    <t>利用人数1人あたりの使用水量</t>
    <rPh sb="0" eb="2">
      <t>リヨウ</t>
    </rPh>
    <rPh sb="2" eb="4">
      <t>ニンズウ</t>
    </rPh>
    <rPh sb="5" eb="6">
      <t>ニン</t>
    </rPh>
    <rPh sb="10" eb="12">
      <t>シヨウ</t>
    </rPh>
    <rPh sb="12" eb="14">
      <t>スイリョウ</t>
    </rPh>
    <phoneticPr fontId="1"/>
  </si>
  <si>
    <t>利用人数1人あたりの阻集グリースの質量</t>
    <rPh sb="0" eb="2">
      <t>リヨウ</t>
    </rPh>
    <rPh sb="2" eb="4">
      <t>ニンズウ</t>
    </rPh>
    <rPh sb="5" eb="6">
      <t>ニン</t>
    </rPh>
    <rPh sb="10" eb="11">
      <t>ソ</t>
    </rPh>
    <rPh sb="11" eb="12">
      <t>シュウ</t>
    </rPh>
    <rPh sb="17" eb="19">
      <t>シツリョウ</t>
    </rPh>
    <phoneticPr fontId="1"/>
  </si>
  <si>
    <t>利用人数1人あたりの堆積残渣の質量</t>
    <rPh sb="0" eb="2">
      <t>リヨウ</t>
    </rPh>
    <rPh sb="2" eb="4">
      <t>ニンズウ</t>
    </rPh>
    <rPh sb="5" eb="6">
      <t>ニン</t>
    </rPh>
    <rPh sb="10" eb="12">
      <t>タイセキ</t>
    </rPh>
    <rPh sb="12" eb="14">
      <t>ザンサ</t>
    </rPh>
    <rPh sb="15" eb="17">
      <t>シツリョウ</t>
    </rPh>
    <phoneticPr fontId="1"/>
  </si>
  <si>
    <t>堆積残渣の掃除週期（※1）</t>
    <rPh sb="0" eb="2">
      <t>タイセキ</t>
    </rPh>
    <rPh sb="2" eb="4">
      <t>ザンサ</t>
    </rPh>
    <rPh sb="5" eb="7">
      <t>ソウジ</t>
    </rPh>
    <rPh sb="7" eb="8">
      <t>シュウ</t>
    </rPh>
    <rPh sb="8" eb="9">
      <t>キ</t>
    </rPh>
    <phoneticPr fontId="1"/>
  </si>
  <si>
    <t>※１：受渡当事者間の打合せにより定めてよい。</t>
    <rPh sb="3" eb="5">
      <t>ウケワタシ</t>
    </rPh>
    <rPh sb="5" eb="8">
      <t>トウジシャ</t>
    </rPh>
    <rPh sb="8" eb="9">
      <t>カン</t>
    </rPh>
    <rPh sb="10" eb="12">
      <t>ウチアワ</t>
    </rPh>
    <rPh sb="16" eb="17">
      <t>サダ</t>
    </rPh>
    <phoneticPr fontId="1"/>
  </si>
  <si>
    <t>利用人数　1人当たりの使用水量</t>
    <rPh sb="0" eb="2">
      <t>リヨウ</t>
    </rPh>
    <rPh sb="2" eb="4">
      <t>ニンズウ</t>
    </rPh>
    <rPh sb="6" eb="7">
      <t>ニン</t>
    </rPh>
    <rPh sb="7" eb="8">
      <t>ア</t>
    </rPh>
    <rPh sb="11" eb="13">
      <t>シヨウ</t>
    </rPh>
    <rPh sb="13" eb="15">
      <t>スイリョウ</t>
    </rPh>
    <phoneticPr fontId="1"/>
  </si>
  <si>
    <t>1日当りの厨房使用時間</t>
    <rPh sb="1" eb="2">
      <t>ニチ</t>
    </rPh>
    <rPh sb="2" eb="3">
      <t>アタ</t>
    </rPh>
    <rPh sb="5" eb="7">
      <t>チュウボウ</t>
    </rPh>
    <rPh sb="7" eb="9">
      <t>シヨウ</t>
    </rPh>
    <rPh sb="9" eb="11">
      <t>ジカン</t>
    </rPh>
    <phoneticPr fontId="1"/>
  </si>
  <si>
    <t>危険率</t>
    <rPh sb="0" eb="2">
      <t>キケン</t>
    </rPh>
    <rPh sb="2" eb="3">
      <t>リツ</t>
    </rPh>
    <phoneticPr fontId="1"/>
  </si>
  <si>
    <t>利用人数1人当りの阻集具リースの質量</t>
    <rPh sb="0" eb="2">
      <t>リヨウ</t>
    </rPh>
    <rPh sb="2" eb="4">
      <t>ニンズウ</t>
    </rPh>
    <rPh sb="5" eb="6">
      <t>ニン</t>
    </rPh>
    <rPh sb="6" eb="7">
      <t>アタ</t>
    </rPh>
    <rPh sb="9" eb="10">
      <t>ソ</t>
    </rPh>
    <rPh sb="10" eb="11">
      <t>シュウ</t>
    </rPh>
    <rPh sb="11" eb="12">
      <t>グ</t>
    </rPh>
    <rPh sb="16" eb="18">
      <t>シツリョウ</t>
    </rPh>
    <phoneticPr fontId="1"/>
  </si>
  <si>
    <t>利用人数1人当りの堆積残渣の質量</t>
    <rPh sb="0" eb="2">
      <t>リヨウ</t>
    </rPh>
    <rPh sb="2" eb="4">
      <t>ニンズウ</t>
    </rPh>
    <rPh sb="5" eb="6">
      <t>ニン</t>
    </rPh>
    <rPh sb="6" eb="7">
      <t>アタ</t>
    </rPh>
    <rPh sb="9" eb="11">
      <t>タイセキ</t>
    </rPh>
    <rPh sb="11" eb="13">
      <t>ザンサ</t>
    </rPh>
    <rPh sb="14" eb="16">
      <t>シツリョウ</t>
    </rPh>
    <phoneticPr fontId="1"/>
  </si>
  <si>
    <t>ℓ/人</t>
    <rPh sb="2" eb="3">
      <t>ニン</t>
    </rPh>
    <phoneticPr fontId="1"/>
  </si>
  <si>
    <t>g/人</t>
    <rPh sb="2" eb="3">
      <t>ニン</t>
    </rPh>
    <phoneticPr fontId="1"/>
  </si>
  <si>
    <t>利用人数</t>
    <rPh sb="0" eb="2">
      <t>リヨウ</t>
    </rPh>
    <rPh sb="2" eb="4">
      <t>ニンズウ</t>
    </rPh>
    <phoneticPr fontId="1"/>
  </si>
  <si>
    <t>(下記から該当番号を入力してください。)</t>
    <rPh sb="1" eb="3">
      <t>カキ</t>
    </rPh>
    <rPh sb="5" eb="7">
      <t>ガイトウ</t>
    </rPh>
    <rPh sb="7" eb="9">
      <t>バンゴウ</t>
    </rPh>
    <rPh sb="10" eb="12">
      <t>ニュウリョク</t>
    </rPh>
    <phoneticPr fontId="1"/>
  </si>
  <si>
    <t>危険率を用いて定めた時の流量の平均流量に対する倍率</t>
    <rPh sb="0" eb="2">
      <t>キケン</t>
    </rPh>
    <rPh sb="2" eb="3">
      <t>リツ</t>
    </rPh>
    <rPh sb="4" eb="5">
      <t>モチ</t>
    </rPh>
    <rPh sb="7" eb="8">
      <t>サダ</t>
    </rPh>
    <rPh sb="10" eb="11">
      <t>トキ</t>
    </rPh>
    <rPh sb="12" eb="14">
      <t>リュウリョウ</t>
    </rPh>
    <rPh sb="15" eb="17">
      <t>ヘイキン</t>
    </rPh>
    <rPh sb="17" eb="19">
      <t>リュウリョウ</t>
    </rPh>
    <rPh sb="20" eb="21">
      <t>タイ</t>
    </rPh>
    <rPh sb="23" eb="25">
      <t>バイリツ</t>
    </rPh>
    <phoneticPr fontId="1"/>
  </si>
  <si>
    <t>1.中国（華）料理　2.洋食　3.和食　4.ラーメン　5.そば・うどん
6.軽食　7.喫茶　8.ﾌｧｰｽﾄﾌｰﾄﾞ 9.社員・従業員厨房</t>
    <rPh sb="2" eb="4">
      <t>チュウゴク</t>
    </rPh>
    <rPh sb="5" eb="6">
      <t>ハナ</t>
    </rPh>
    <rPh sb="7" eb="9">
      <t>リョウリ</t>
    </rPh>
    <rPh sb="12" eb="14">
      <t>ヨウショク</t>
    </rPh>
    <rPh sb="17" eb="19">
      <t>ワショク</t>
    </rPh>
    <rPh sb="38" eb="40">
      <t>ケイショク</t>
    </rPh>
    <rPh sb="43" eb="45">
      <t>キッサ</t>
    </rPh>
    <rPh sb="60" eb="62">
      <t>シャイン</t>
    </rPh>
    <rPh sb="63" eb="66">
      <t>ジュウギョウイン</t>
    </rPh>
    <rPh sb="66" eb="68">
      <t>チュウボウ</t>
    </rPh>
    <phoneticPr fontId="1"/>
  </si>
  <si>
    <t>厨房用グリース阻集器　利用人数に基づく選定表（SHASE規格）</t>
    <rPh sb="0" eb="2">
      <t>チュウボウ</t>
    </rPh>
    <rPh sb="2" eb="3">
      <t>ヨウ</t>
    </rPh>
    <rPh sb="7" eb="8">
      <t>ソ</t>
    </rPh>
    <rPh sb="8" eb="9">
      <t>シュウ</t>
    </rPh>
    <rPh sb="9" eb="10">
      <t>キ</t>
    </rPh>
    <rPh sb="11" eb="13">
      <t>リヨウ</t>
    </rPh>
    <rPh sb="13" eb="15">
      <t>ニンズウ</t>
    </rPh>
    <rPh sb="16" eb="17">
      <t>モト</t>
    </rPh>
    <rPh sb="19" eb="21">
      <t>センテイ</t>
    </rPh>
    <rPh sb="21" eb="22">
      <t>ヒョウ</t>
    </rPh>
    <rPh sb="28" eb="30">
      <t>キカク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</si>
</sst>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_ "/>
    <numFmt numFmtId="177" formatCode="0_ ;[Red]\-0\ 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7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10" xfId="0" applyBorder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0" fillId="0" borderId="5" xfId="0" applyBorder="1" applyAlignment="1">
      <alignment vertical="center"/>
    </xf>
    <xf numFmtId="0" fontId="5" fillId="0" borderId="5" xfId="0" applyFont="1" applyBorder="1" applyAlignment="1">
      <alignment vertical="center" wrapText="1"/>
    </xf>
    <xf numFmtId="0" fontId="0" fillId="0" borderId="12" xfId="0" applyBorder="1" applyAlignment="1">
      <alignment vertical="center"/>
    </xf>
    <xf numFmtId="0" fontId="5" fillId="0" borderId="12" xfId="0" applyFont="1" applyBorder="1" applyAlignment="1">
      <alignment vertical="center" wrapText="1"/>
    </xf>
    <xf numFmtId="0" fontId="4" fillId="4" borderId="1" xfId="0" applyFont="1" applyFill="1" applyBorder="1" applyAlignment="1" applyProtection="1">
      <alignment horizontal="center" vertical="center"/>
    </xf>
    <xf numFmtId="176" fontId="9" fillId="4" borderId="1" xfId="0" applyNumberFormat="1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5" xfId="0" applyNumberFormat="1" applyBorder="1" applyAlignment="1">
      <alignment vertical="center"/>
    </xf>
    <xf numFmtId="0" fontId="0" fillId="0" borderId="5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0" fontId="0" fillId="2" borderId="7" xfId="0" applyFill="1" applyBorder="1" applyProtection="1">
      <alignment vertical="center"/>
    </xf>
    <xf numFmtId="0" fontId="0" fillId="2" borderId="8" xfId="0" applyFill="1" applyBorder="1" applyProtection="1">
      <alignment vertical="center"/>
    </xf>
    <xf numFmtId="176" fontId="0" fillId="2" borderId="8" xfId="0" applyNumberFormat="1" applyFill="1" applyBorder="1" applyProtection="1">
      <alignment vertical="center"/>
    </xf>
    <xf numFmtId="0" fontId="0" fillId="2" borderId="9" xfId="0" applyFill="1" applyBorder="1" applyProtection="1">
      <alignment vertical="center"/>
    </xf>
    <xf numFmtId="176" fontId="0" fillId="2" borderId="1" xfId="0" applyNumberFormat="1" applyFill="1" applyBorder="1" applyProtection="1">
      <alignment vertical="center"/>
    </xf>
    <xf numFmtId="0" fontId="3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2" fillId="3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4" xfId="0" applyFont="1" applyFill="1" applyBorder="1" applyAlignment="1" applyProtection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" fillId="4" borderId="5" xfId="0" applyFont="1" applyFill="1" applyBorder="1" applyAlignment="1" applyProtection="1">
      <alignment horizontal="center" vertical="center"/>
    </xf>
    <xf numFmtId="0" fontId="6" fillId="4" borderId="6" xfId="0" applyFont="1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5"/>
  <sheetViews>
    <sheetView showGridLines="0" showRowColHeaders="0" tabSelected="1" view="pageBreakPreview" zoomScaleNormal="100" zoomScaleSheetLayoutView="100" workbookViewId="0">
      <selection activeCell="E6" sqref="E6"/>
    </sheetView>
  </sheetViews>
  <sheetFormatPr defaultRowHeight="13.5" x14ac:dyDescent="0.15"/>
  <cols>
    <col min="5" max="5" width="11.625" bestFit="1" customWidth="1"/>
    <col min="12" max="12" width="4.75" customWidth="1"/>
  </cols>
  <sheetData>
    <row r="1" spans="1:10" ht="22.5" customHeight="1" x14ac:dyDescent="0.15">
      <c r="A1" s="81" t="s">
        <v>110</v>
      </c>
      <c r="B1" s="81"/>
      <c r="C1" s="81"/>
      <c r="D1" s="81"/>
      <c r="E1" s="81"/>
      <c r="F1" s="81"/>
      <c r="G1" s="81"/>
      <c r="H1" s="81"/>
      <c r="I1" s="81"/>
      <c r="J1" s="17"/>
    </row>
    <row r="2" spans="1:10" ht="18.75" customHeight="1" x14ac:dyDescent="0.15">
      <c r="A2" s="77" t="s">
        <v>0</v>
      </c>
      <c r="B2" s="77"/>
      <c r="C2" s="90" t="s">
        <v>85</v>
      </c>
      <c r="D2" s="91"/>
      <c r="E2" s="91"/>
    </row>
    <row r="3" spans="1:10" ht="18.75" customHeight="1" x14ac:dyDescent="0.15">
      <c r="A3" s="77" t="s">
        <v>1</v>
      </c>
      <c r="B3" s="77"/>
      <c r="C3" s="3" t="s">
        <v>3</v>
      </c>
      <c r="D3" s="110" t="s">
        <v>86</v>
      </c>
      <c r="E3" s="111"/>
    </row>
    <row r="4" spans="1:10" ht="18.75" customHeight="1" x14ac:dyDescent="0.15">
      <c r="A4" s="77" t="s">
        <v>2</v>
      </c>
      <c r="B4" s="77"/>
      <c r="C4" s="90" t="s">
        <v>87</v>
      </c>
      <c r="D4" s="91"/>
      <c r="E4" s="91"/>
    </row>
    <row r="5" spans="1:10" ht="8.25" customHeight="1" x14ac:dyDescent="0.15"/>
    <row r="6" spans="1:10" ht="18.75" customHeight="1" x14ac:dyDescent="0.15">
      <c r="A6" s="4" t="s">
        <v>4</v>
      </c>
    </row>
    <row r="7" spans="1:10" ht="8.25" customHeight="1" x14ac:dyDescent="0.15">
      <c r="A7" s="2"/>
    </row>
    <row r="8" spans="1:10" ht="18.75" customHeight="1" x14ac:dyDescent="0.15">
      <c r="B8" s="1" t="s">
        <v>6</v>
      </c>
      <c r="C8" s="49">
        <v>3</v>
      </c>
      <c r="D8" t="s">
        <v>107</v>
      </c>
    </row>
    <row r="9" spans="1:10" ht="8.25" customHeight="1" x14ac:dyDescent="0.15"/>
    <row r="10" spans="1:10" ht="18.75" customHeight="1" x14ac:dyDescent="0.15">
      <c r="B10" s="1" t="s">
        <v>106</v>
      </c>
      <c r="C10" s="49">
        <v>150</v>
      </c>
      <c r="D10" t="s">
        <v>88</v>
      </c>
    </row>
    <row r="11" spans="1:10" ht="8.25" customHeight="1" x14ac:dyDescent="0.15"/>
    <row r="12" spans="1:10" ht="18.75" customHeight="1" x14ac:dyDescent="0.15">
      <c r="B12" s="82" t="s">
        <v>5</v>
      </c>
      <c r="C12" s="84" t="s">
        <v>109</v>
      </c>
      <c r="D12" s="85"/>
      <c r="E12" s="85"/>
      <c r="F12" s="85"/>
      <c r="G12" s="85"/>
      <c r="H12" s="86"/>
    </row>
    <row r="13" spans="1:10" ht="18.75" customHeight="1" x14ac:dyDescent="0.15">
      <c r="B13" s="83"/>
      <c r="C13" s="87"/>
      <c r="D13" s="88"/>
      <c r="E13" s="88"/>
      <c r="F13" s="88"/>
      <c r="G13" s="88"/>
      <c r="H13" s="89"/>
    </row>
    <row r="14" spans="1:10" ht="8.25" customHeight="1" x14ac:dyDescent="0.15"/>
    <row r="15" spans="1:10" ht="18.75" customHeight="1" x14ac:dyDescent="0.15">
      <c r="A15" s="4" t="s">
        <v>7</v>
      </c>
    </row>
    <row r="16" spans="1:10" ht="18.75" customHeight="1" x14ac:dyDescent="0.15">
      <c r="B16" t="s">
        <v>89</v>
      </c>
      <c r="G16" s="2" t="s">
        <v>45</v>
      </c>
    </row>
    <row r="17" spans="1:18" ht="9" customHeight="1" x14ac:dyDescent="0.15"/>
    <row r="18" spans="1:18" ht="9" customHeight="1" x14ac:dyDescent="0.15"/>
    <row r="19" spans="1:18" ht="18.75" customHeight="1" x14ac:dyDescent="0.15">
      <c r="A19" s="4" t="s">
        <v>8</v>
      </c>
    </row>
    <row r="20" spans="1:18" ht="18.75" customHeight="1" x14ac:dyDescent="0.15">
      <c r="B20" t="s">
        <v>10</v>
      </c>
      <c r="D20" s="5" t="s">
        <v>90</v>
      </c>
      <c r="G20" s="1" t="s">
        <v>9</v>
      </c>
    </row>
    <row r="21" spans="1:18" ht="18.75" customHeight="1" x14ac:dyDescent="0.15">
      <c r="B21" t="s">
        <v>11</v>
      </c>
      <c r="D21" t="s">
        <v>91</v>
      </c>
      <c r="G21" s="1" t="s">
        <v>9</v>
      </c>
    </row>
    <row r="22" spans="1:18" ht="18.75" customHeight="1" x14ac:dyDescent="0.15">
      <c r="B22" t="s">
        <v>12</v>
      </c>
      <c r="G22" s="1"/>
    </row>
    <row r="23" spans="1:18" ht="18.75" customHeight="1" x14ac:dyDescent="0.15">
      <c r="B23" t="s">
        <v>11</v>
      </c>
      <c r="D23" t="s">
        <v>13</v>
      </c>
      <c r="G23" s="1" t="s">
        <v>9</v>
      </c>
    </row>
    <row r="24" spans="1:18" ht="11.25" customHeight="1" x14ac:dyDescent="0.15"/>
    <row r="25" spans="1:18" ht="18.75" customHeight="1" x14ac:dyDescent="0.15">
      <c r="A25" s="6" t="s">
        <v>14</v>
      </c>
      <c r="B25" s="77" t="s">
        <v>23</v>
      </c>
      <c r="C25" s="77"/>
      <c r="D25" s="77"/>
      <c r="E25" s="77"/>
      <c r="F25" s="6" t="s">
        <v>24</v>
      </c>
      <c r="G25" s="6" t="s">
        <v>25</v>
      </c>
      <c r="H25" s="77" t="s">
        <v>26</v>
      </c>
      <c r="I25" s="77"/>
      <c r="N25" s="39"/>
      <c r="O25" s="39"/>
      <c r="P25" s="40"/>
      <c r="Q25" s="39"/>
      <c r="R25" s="39"/>
    </row>
    <row r="26" spans="1:18" ht="18.75" customHeight="1" x14ac:dyDescent="0.15">
      <c r="A26" s="7" t="s">
        <v>92</v>
      </c>
      <c r="B26" s="78" t="s">
        <v>93</v>
      </c>
      <c r="C26" s="79"/>
      <c r="D26" s="79"/>
      <c r="E26" s="79"/>
      <c r="F26" s="53">
        <f>IF(C10="","",C10)</f>
        <v>150</v>
      </c>
      <c r="G26" s="10" t="s">
        <v>30</v>
      </c>
      <c r="H26" s="78" t="s">
        <v>37</v>
      </c>
      <c r="I26" s="79"/>
      <c r="M26" s="103" t="s">
        <v>60</v>
      </c>
      <c r="N26" s="106" t="s">
        <v>99</v>
      </c>
      <c r="O26" s="60" t="s">
        <v>100</v>
      </c>
      <c r="P26" s="60" t="s">
        <v>101</v>
      </c>
      <c r="Q26" s="58" t="s">
        <v>102</v>
      </c>
      <c r="R26" s="60" t="s">
        <v>103</v>
      </c>
    </row>
    <row r="27" spans="1:18" ht="18.75" customHeight="1" x14ac:dyDescent="0.15">
      <c r="A27" s="8" t="s">
        <v>15</v>
      </c>
      <c r="B27" s="80" t="s">
        <v>94</v>
      </c>
      <c r="C27" s="80"/>
      <c r="D27" s="80"/>
      <c r="E27" s="80"/>
      <c r="F27" s="54">
        <f>IF(OR($C$8="",$C$10=""),"",VLOOKUP($C$8,$L$28:$R$37,3,FALSE))</f>
        <v>80</v>
      </c>
      <c r="G27" s="11" t="s">
        <v>31</v>
      </c>
      <c r="H27" s="80" t="s">
        <v>38</v>
      </c>
      <c r="I27" s="80"/>
      <c r="M27" s="104"/>
      <c r="N27" s="107"/>
      <c r="O27" s="61"/>
      <c r="P27" s="61"/>
      <c r="Q27" s="59"/>
      <c r="R27" s="61"/>
    </row>
    <row r="28" spans="1:18" ht="18.75" customHeight="1" x14ac:dyDescent="0.15">
      <c r="A28" s="8" t="s">
        <v>16</v>
      </c>
      <c r="B28" s="80" t="s">
        <v>27</v>
      </c>
      <c r="C28" s="80"/>
      <c r="D28" s="80"/>
      <c r="E28" s="80"/>
      <c r="F28" s="54">
        <f>IF(OR($C$8="",$C$10=""),"",VLOOKUP($C$8,$L$28:$R$37,4,FALSE))</f>
        <v>720</v>
      </c>
      <c r="G28" s="11" t="s">
        <v>32</v>
      </c>
      <c r="H28" s="80" t="s">
        <v>38</v>
      </c>
      <c r="I28" s="80"/>
      <c r="M28" s="105"/>
      <c r="N28" s="41" t="s">
        <v>104</v>
      </c>
      <c r="O28" s="41" t="s">
        <v>61</v>
      </c>
      <c r="P28" s="41" t="s">
        <v>62</v>
      </c>
      <c r="Q28" s="41" t="s">
        <v>105</v>
      </c>
      <c r="R28" s="41" t="s">
        <v>105</v>
      </c>
    </row>
    <row r="29" spans="1:18" ht="18.75" customHeight="1" x14ac:dyDescent="0.15">
      <c r="A29" s="8" t="s">
        <v>17</v>
      </c>
      <c r="B29" s="92" t="s">
        <v>108</v>
      </c>
      <c r="C29" s="93"/>
      <c r="D29" s="93"/>
      <c r="E29" s="93"/>
      <c r="F29" s="55">
        <f>IF(OR($C$8="",$C$10=""),"",VLOOKUP($C$8,$L$28:$R$37,5,FALSE))</f>
        <v>3.5</v>
      </c>
      <c r="G29" s="11" t="s">
        <v>33</v>
      </c>
      <c r="H29" s="80" t="s">
        <v>38</v>
      </c>
      <c r="I29" s="80"/>
      <c r="L29" s="31">
        <v>1</v>
      </c>
      <c r="M29" s="20" t="s">
        <v>63</v>
      </c>
      <c r="N29" s="20">
        <v>80</v>
      </c>
      <c r="O29" s="20">
        <v>720</v>
      </c>
      <c r="P29" s="20">
        <v>3.5</v>
      </c>
      <c r="Q29" s="42">
        <v>11</v>
      </c>
      <c r="R29" s="42">
        <v>5</v>
      </c>
    </row>
    <row r="30" spans="1:18" ht="18.75" customHeight="1" x14ac:dyDescent="0.15">
      <c r="A30" s="8" t="s">
        <v>18</v>
      </c>
      <c r="B30" s="94" t="s">
        <v>95</v>
      </c>
      <c r="C30" s="94"/>
      <c r="D30" s="94"/>
      <c r="E30" s="94"/>
      <c r="F30" s="55">
        <f>IF(OR($C$8="",$C$10=""),"",VLOOKUP($C$8,$L$28:$R$37,6,FALSE))</f>
        <v>5.5</v>
      </c>
      <c r="G30" s="11" t="s">
        <v>34</v>
      </c>
      <c r="H30" s="80" t="s">
        <v>38</v>
      </c>
      <c r="I30" s="80"/>
      <c r="L30" s="31">
        <v>2</v>
      </c>
      <c r="M30" s="20" t="s">
        <v>64</v>
      </c>
      <c r="N30" s="20">
        <v>80</v>
      </c>
      <c r="O30" s="20">
        <v>720</v>
      </c>
      <c r="P30" s="20">
        <v>3.5</v>
      </c>
      <c r="Q30" s="42">
        <v>8</v>
      </c>
      <c r="R30" s="42">
        <v>3</v>
      </c>
    </row>
    <row r="31" spans="1:18" ht="18.75" customHeight="1" x14ac:dyDescent="0.15">
      <c r="A31" s="8" t="s">
        <v>19</v>
      </c>
      <c r="B31" s="94" t="s">
        <v>96</v>
      </c>
      <c r="C31" s="94"/>
      <c r="D31" s="94"/>
      <c r="E31" s="94"/>
      <c r="F31" s="55">
        <f>IF(OR($C$8="",$C$10=""),"",VLOOKUP($C$8,$L$28:$R$37,7,FALSE))</f>
        <v>2</v>
      </c>
      <c r="G31" s="11" t="s">
        <v>34</v>
      </c>
      <c r="H31" s="80" t="s">
        <v>38</v>
      </c>
      <c r="I31" s="80"/>
      <c r="L31" s="31">
        <v>3</v>
      </c>
      <c r="M31" s="20" t="s">
        <v>65</v>
      </c>
      <c r="N31" s="20">
        <v>80</v>
      </c>
      <c r="O31" s="20">
        <v>720</v>
      </c>
      <c r="P31" s="20">
        <v>3.5</v>
      </c>
      <c r="Q31" s="42">
        <v>5.5</v>
      </c>
      <c r="R31" s="42">
        <v>2</v>
      </c>
    </row>
    <row r="32" spans="1:18" ht="18.75" customHeight="1" x14ac:dyDescent="0.15">
      <c r="A32" s="8" t="s">
        <v>20</v>
      </c>
      <c r="B32" s="94" t="s">
        <v>28</v>
      </c>
      <c r="C32" s="94"/>
      <c r="D32" s="94"/>
      <c r="E32" s="94"/>
      <c r="F32" s="55">
        <f>IF(OR($C$8="",$C$10=""),"",VLOOKUP($C$8,$L$42:$O$52,3,FALSE))</f>
        <v>7</v>
      </c>
      <c r="G32" s="11" t="s">
        <v>35</v>
      </c>
      <c r="H32" s="80" t="s">
        <v>39</v>
      </c>
      <c r="I32" s="80"/>
      <c r="L32" s="31">
        <v>4</v>
      </c>
      <c r="M32" s="20" t="s">
        <v>66</v>
      </c>
      <c r="N32" s="20">
        <v>50</v>
      </c>
      <c r="O32" s="20">
        <v>720</v>
      </c>
      <c r="P32" s="20">
        <v>3.5</v>
      </c>
      <c r="Q32" s="42">
        <v>6.5</v>
      </c>
      <c r="R32" s="42">
        <v>2.5</v>
      </c>
    </row>
    <row r="33" spans="1:18" ht="18.75" customHeight="1" x14ac:dyDescent="0.15">
      <c r="A33" s="8" t="s">
        <v>21</v>
      </c>
      <c r="B33" s="94" t="s">
        <v>97</v>
      </c>
      <c r="C33" s="94"/>
      <c r="D33" s="94"/>
      <c r="E33" s="94"/>
      <c r="F33" s="55">
        <f>IF(OR($C$8="",$C$10=""),"",VLOOKUP($C$8,$L$42:$O$52,4,FALSE))</f>
        <v>30</v>
      </c>
      <c r="G33" s="11" t="s">
        <v>35</v>
      </c>
      <c r="H33" s="80" t="s">
        <v>39</v>
      </c>
      <c r="I33" s="80"/>
      <c r="L33" s="31">
        <v>5</v>
      </c>
      <c r="M33" s="20" t="s">
        <v>67</v>
      </c>
      <c r="N33" s="20">
        <v>50</v>
      </c>
      <c r="O33" s="20">
        <v>720</v>
      </c>
      <c r="P33" s="20">
        <v>3.5</v>
      </c>
      <c r="Q33" s="42">
        <v>3</v>
      </c>
      <c r="R33" s="42">
        <v>1</v>
      </c>
    </row>
    <row r="34" spans="1:18" ht="18.75" customHeight="1" x14ac:dyDescent="0.15">
      <c r="A34" s="9" t="s">
        <v>22</v>
      </c>
      <c r="B34" s="97" t="s">
        <v>29</v>
      </c>
      <c r="C34" s="97"/>
      <c r="D34" s="97"/>
      <c r="E34" s="97"/>
      <c r="F34" s="56">
        <v>1E-3</v>
      </c>
      <c r="G34" s="12" t="s">
        <v>36</v>
      </c>
      <c r="H34" s="98" t="s">
        <v>29</v>
      </c>
      <c r="I34" s="98"/>
      <c r="L34" s="31">
        <v>6</v>
      </c>
      <c r="M34" s="20" t="s">
        <v>68</v>
      </c>
      <c r="N34" s="20">
        <v>45</v>
      </c>
      <c r="O34" s="20">
        <v>720</v>
      </c>
      <c r="P34" s="20">
        <v>3.5</v>
      </c>
      <c r="Q34" s="42">
        <v>3</v>
      </c>
      <c r="R34" s="42">
        <v>1</v>
      </c>
    </row>
    <row r="35" spans="1:18" ht="18.75" customHeight="1" x14ac:dyDescent="0.15">
      <c r="A35" s="32"/>
      <c r="B35" s="99" t="s">
        <v>98</v>
      </c>
      <c r="C35" s="99"/>
      <c r="D35" s="99"/>
      <c r="E35" s="99"/>
      <c r="F35" s="34"/>
      <c r="G35" s="35"/>
      <c r="H35" s="100"/>
      <c r="I35" s="100"/>
      <c r="L35" s="31">
        <v>7</v>
      </c>
      <c r="M35" s="20" t="s">
        <v>69</v>
      </c>
      <c r="N35" s="20">
        <v>25</v>
      </c>
      <c r="O35" s="20">
        <v>720</v>
      </c>
      <c r="P35" s="20">
        <v>3.5</v>
      </c>
      <c r="Q35" s="42">
        <v>1</v>
      </c>
      <c r="R35" s="42">
        <v>0.5</v>
      </c>
    </row>
    <row r="36" spans="1:18" ht="18.75" customHeight="1" x14ac:dyDescent="0.15">
      <c r="A36" s="33"/>
      <c r="B36" s="95"/>
      <c r="C36" s="95"/>
      <c r="D36" s="95"/>
      <c r="E36" s="95"/>
      <c r="F36" s="19"/>
      <c r="G36" s="36"/>
      <c r="H36" s="96"/>
      <c r="I36" s="96"/>
      <c r="L36" s="31">
        <v>8</v>
      </c>
      <c r="M36" s="21" t="s">
        <v>70</v>
      </c>
      <c r="N36" s="20">
        <v>10</v>
      </c>
      <c r="O36" s="20">
        <v>720</v>
      </c>
      <c r="P36" s="20">
        <v>3.5</v>
      </c>
      <c r="Q36" s="42">
        <v>1.5</v>
      </c>
      <c r="R36" s="42">
        <v>0.5</v>
      </c>
    </row>
    <row r="37" spans="1:18" ht="18.75" customHeight="1" x14ac:dyDescent="0.15">
      <c r="A37" s="13" t="s">
        <v>40</v>
      </c>
      <c r="L37" s="30">
        <v>9</v>
      </c>
      <c r="M37" s="23" t="s">
        <v>71</v>
      </c>
      <c r="N37" s="22">
        <v>50</v>
      </c>
      <c r="O37" s="22">
        <v>600</v>
      </c>
      <c r="P37" s="22">
        <v>3.5</v>
      </c>
      <c r="Q37" s="43">
        <v>3.5</v>
      </c>
      <c r="R37" s="43">
        <v>1.5</v>
      </c>
    </row>
    <row r="38" spans="1:18" ht="18.75" customHeight="1" x14ac:dyDescent="0.15">
      <c r="B38" s="4" t="s">
        <v>41</v>
      </c>
      <c r="D38" s="2" t="s">
        <v>43</v>
      </c>
      <c r="E38" s="57">
        <f>IF(OR(C8="",C10=""),"",F26*F27/F28*F29)</f>
        <v>58.333333333333336</v>
      </c>
      <c r="F38" s="1" t="s">
        <v>46</v>
      </c>
      <c r="L38" s="24"/>
      <c r="M38" s="25"/>
      <c r="N38" s="24"/>
      <c r="O38" s="24"/>
      <c r="P38" s="24"/>
      <c r="Q38" s="24"/>
      <c r="R38" s="24"/>
    </row>
    <row r="39" spans="1:18" ht="18.75" customHeight="1" x14ac:dyDescent="0.15">
      <c r="B39" s="4" t="s">
        <v>42</v>
      </c>
      <c r="D39" s="2" t="s">
        <v>44</v>
      </c>
      <c r="E39" s="57">
        <f>IF(OR(C8="",C10=""),"",(F26*F30*F32*F34)+(F26*F31*F33*F34))</f>
        <v>14.775</v>
      </c>
      <c r="F39" s="1" t="s">
        <v>47</v>
      </c>
    </row>
    <row r="40" spans="1:18" ht="18.75" customHeight="1" x14ac:dyDescent="0.15"/>
    <row r="41" spans="1:18" ht="18.75" customHeight="1" x14ac:dyDescent="0.15">
      <c r="A41" s="4" t="s">
        <v>48</v>
      </c>
    </row>
    <row r="42" spans="1:18" ht="18.75" customHeight="1" x14ac:dyDescent="0.15">
      <c r="B42" s="14" t="s">
        <v>53</v>
      </c>
      <c r="C42" s="15"/>
      <c r="D42" s="50"/>
      <c r="E42" s="51"/>
      <c r="M42" s="108" t="s">
        <v>72</v>
      </c>
      <c r="N42" s="101" t="s">
        <v>73</v>
      </c>
      <c r="O42" s="102"/>
    </row>
    <row r="43" spans="1:18" ht="18.75" customHeight="1" x14ac:dyDescent="0.15">
      <c r="B43" s="14" t="s">
        <v>52</v>
      </c>
      <c r="C43" s="15"/>
      <c r="D43" s="50"/>
      <c r="E43" s="51"/>
      <c r="M43" s="109"/>
      <c r="N43" s="27" t="s">
        <v>74</v>
      </c>
      <c r="O43" s="27" t="s">
        <v>75</v>
      </c>
    </row>
    <row r="44" spans="1:18" ht="18.75" customHeight="1" x14ac:dyDescent="0.15">
      <c r="B44" s="14" t="s">
        <v>49</v>
      </c>
      <c r="C44" s="15"/>
      <c r="D44" s="50"/>
      <c r="E44" s="51"/>
      <c r="L44" s="46">
        <v>1</v>
      </c>
      <c r="M44" s="26" t="s">
        <v>76</v>
      </c>
      <c r="N44" s="44">
        <v>7</v>
      </c>
      <c r="O44" s="44">
        <v>30</v>
      </c>
    </row>
    <row r="45" spans="1:18" ht="18.75" customHeight="1" x14ac:dyDescent="0.15">
      <c r="B45" s="14" t="s">
        <v>54</v>
      </c>
      <c r="C45" s="15"/>
      <c r="D45" s="50"/>
      <c r="E45" s="51"/>
      <c r="L45" s="46">
        <v>2</v>
      </c>
      <c r="M45" s="26" t="s">
        <v>77</v>
      </c>
      <c r="N45" s="29">
        <v>7</v>
      </c>
      <c r="O45" s="29">
        <v>30</v>
      </c>
    </row>
    <row r="46" spans="1:18" ht="18.75" customHeight="1" x14ac:dyDescent="0.15">
      <c r="B46" s="14" t="s">
        <v>50</v>
      </c>
      <c r="C46" s="15"/>
      <c r="D46" s="50"/>
      <c r="E46" s="37" t="s">
        <v>46</v>
      </c>
      <c r="L46" s="46">
        <v>3</v>
      </c>
      <c r="M46" s="26" t="s">
        <v>78</v>
      </c>
      <c r="N46" s="29">
        <v>7</v>
      </c>
      <c r="O46" s="29">
        <v>30</v>
      </c>
    </row>
    <row r="47" spans="1:18" ht="18.75" customHeight="1" x14ac:dyDescent="0.15">
      <c r="B47" s="74" t="s">
        <v>51</v>
      </c>
      <c r="C47" s="75"/>
      <c r="D47" s="52"/>
      <c r="E47" s="38" t="s">
        <v>47</v>
      </c>
      <c r="L47" s="46">
        <v>4</v>
      </c>
      <c r="M47" s="26" t="s">
        <v>79</v>
      </c>
      <c r="N47" s="29">
        <v>7</v>
      </c>
      <c r="O47" s="29">
        <v>30</v>
      </c>
    </row>
    <row r="48" spans="1:18" ht="18.75" customHeight="1" x14ac:dyDescent="0.15">
      <c r="L48" s="46">
        <v>5</v>
      </c>
      <c r="M48" s="26" t="s">
        <v>80</v>
      </c>
      <c r="N48" s="29">
        <v>7</v>
      </c>
      <c r="O48" s="29">
        <v>30</v>
      </c>
    </row>
    <row r="49" spans="1:33" ht="18" customHeight="1" x14ac:dyDescent="0.15">
      <c r="A49" s="76" t="s">
        <v>55</v>
      </c>
      <c r="B49" s="76"/>
      <c r="C49" s="16"/>
      <c r="D49" s="16"/>
      <c r="E49" s="16"/>
      <c r="F49" s="16"/>
      <c r="G49" s="16"/>
      <c r="H49" s="16"/>
      <c r="I49" s="16"/>
      <c r="J49" s="19"/>
      <c r="L49" s="46">
        <v>6</v>
      </c>
      <c r="M49" s="26" t="s">
        <v>81</v>
      </c>
      <c r="N49" s="29">
        <v>7</v>
      </c>
      <c r="O49" s="29">
        <v>30</v>
      </c>
    </row>
    <row r="50" spans="1:33" ht="18.75" customHeight="1" x14ac:dyDescent="0.15">
      <c r="A50" s="6" t="s">
        <v>56</v>
      </c>
      <c r="B50" s="6" t="s">
        <v>57</v>
      </c>
      <c r="C50" s="77" t="s">
        <v>58</v>
      </c>
      <c r="D50" s="77"/>
      <c r="E50" s="77"/>
      <c r="F50" s="62" t="s">
        <v>59</v>
      </c>
      <c r="G50" s="63"/>
      <c r="H50" s="63"/>
      <c r="I50" s="64"/>
      <c r="J50" s="19"/>
      <c r="L50" s="46">
        <v>7</v>
      </c>
      <c r="M50" s="26" t="s">
        <v>82</v>
      </c>
      <c r="N50" s="29">
        <v>7</v>
      </c>
      <c r="O50" s="29">
        <v>30</v>
      </c>
    </row>
    <row r="51" spans="1:33" ht="18.75" customHeight="1" x14ac:dyDescent="0.15">
      <c r="A51" s="77"/>
      <c r="B51" s="77"/>
      <c r="C51" s="77"/>
      <c r="D51" s="77"/>
      <c r="E51" s="77"/>
      <c r="F51" s="65"/>
      <c r="G51" s="66"/>
      <c r="H51" s="66"/>
      <c r="I51" s="67"/>
      <c r="J51" s="18"/>
      <c r="L51" s="46">
        <v>8</v>
      </c>
      <c r="M51" s="28" t="s">
        <v>83</v>
      </c>
      <c r="N51" s="29">
        <v>7</v>
      </c>
      <c r="O51" s="29">
        <v>30</v>
      </c>
    </row>
    <row r="52" spans="1:33" ht="18.75" customHeight="1" x14ac:dyDescent="0.15">
      <c r="A52" s="77"/>
      <c r="B52" s="77"/>
      <c r="C52" s="77"/>
      <c r="D52" s="77"/>
      <c r="E52" s="77"/>
      <c r="F52" s="68"/>
      <c r="G52" s="69"/>
      <c r="H52" s="69"/>
      <c r="I52" s="70"/>
      <c r="J52" s="18"/>
      <c r="L52" s="46">
        <v>9</v>
      </c>
      <c r="M52" s="26" t="s">
        <v>84</v>
      </c>
      <c r="N52" s="45">
        <v>7</v>
      </c>
      <c r="O52" s="45">
        <v>30</v>
      </c>
    </row>
    <row r="53" spans="1:33" ht="18.75" customHeight="1" x14ac:dyDescent="0.15">
      <c r="A53" s="77"/>
      <c r="B53" s="77"/>
      <c r="C53" s="77"/>
      <c r="D53" s="77"/>
      <c r="E53" s="77"/>
      <c r="F53" s="71"/>
      <c r="G53" s="72"/>
      <c r="H53" s="72"/>
      <c r="I53" s="73"/>
      <c r="J53" s="18"/>
    </row>
    <row r="54" spans="1:33" x14ac:dyDescent="0.15">
      <c r="L54" s="19"/>
      <c r="M54" s="19"/>
      <c r="N54" s="19"/>
      <c r="O54" s="47"/>
      <c r="P54" s="47"/>
      <c r="Q54" s="47"/>
      <c r="R54" s="47"/>
      <c r="S54" s="47"/>
      <c r="T54" s="47"/>
      <c r="U54" s="47"/>
      <c r="V54" s="47"/>
      <c r="W54" s="48"/>
      <c r="X54" s="48"/>
      <c r="Y54" s="48"/>
      <c r="Z54" s="48"/>
      <c r="AA54" s="48"/>
      <c r="AB54" s="48"/>
      <c r="AC54" s="48"/>
      <c r="AD54" s="48"/>
      <c r="AE54" s="48"/>
      <c r="AF54" s="19"/>
      <c r="AG54" s="19"/>
    </row>
    <row r="55" spans="1:33" x14ac:dyDescent="0.15"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</row>
  </sheetData>
  <sheetProtection password="C6FC" sheet="1" objects="1" scenarios="1"/>
  <mergeCells count="49">
    <mergeCell ref="N42:O42"/>
    <mergeCell ref="M26:M28"/>
    <mergeCell ref="N26:N27"/>
    <mergeCell ref="O26:O27"/>
    <mergeCell ref="P26:P27"/>
    <mergeCell ref="M42:M43"/>
    <mergeCell ref="B32:E32"/>
    <mergeCell ref="H32:I32"/>
    <mergeCell ref="B36:E36"/>
    <mergeCell ref="H36:I36"/>
    <mergeCell ref="B33:E33"/>
    <mergeCell ref="H33:I33"/>
    <mergeCell ref="B34:E34"/>
    <mergeCell ref="H34:I34"/>
    <mergeCell ref="B35:E35"/>
    <mergeCell ref="H35:I35"/>
    <mergeCell ref="B29:E29"/>
    <mergeCell ref="H29:I29"/>
    <mergeCell ref="B30:E30"/>
    <mergeCell ref="H30:I30"/>
    <mergeCell ref="B31:E31"/>
    <mergeCell ref="H31:I31"/>
    <mergeCell ref="A1:I1"/>
    <mergeCell ref="B12:B13"/>
    <mergeCell ref="B25:E25"/>
    <mergeCell ref="H25:I25"/>
    <mergeCell ref="C12:H13"/>
    <mergeCell ref="A2:B2"/>
    <mergeCell ref="A3:B3"/>
    <mergeCell ref="A4:B4"/>
    <mergeCell ref="C2:E2"/>
    <mergeCell ref="D3:E3"/>
    <mergeCell ref="C4:E4"/>
    <mergeCell ref="Q26:Q27"/>
    <mergeCell ref="R26:R27"/>
    <mergeCell ref="F50:I50"/>
    <mergeCell ref="F51:I53"/>
    <mergeCell ref="B47:C47"/>
    <mergeCell ref="A49:B49"/>
    <mergeCell ref="A51:A53"/>
    <mergeCell ref="B51:B53"/>
    <mergeCell ref="C50:E50"/>
    <mergeCell ref="C51:E53"/>
    <mergeCell ref="B26:E26"/>
    <mergeCell ref="H26:I26"/>
    <mergeCell ref="B27:E27"/>
    <mergeCell ref="H27:I27"/>
    <mergeCell ref="B28:E28"/>
    <mergeCell ref="H28:I28"/>
  </mergeCells>
  <phoneticPr fontId="1"/>
  <pageMargins left="1.1023622047244095" right="0.70866141732283472" top="0.55118110236220474" bottom="0.55118110236220474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利用人数による選定表</vt:lpstr>
      <vt:lpstr>利用人数による選定表!Print_Area</vt:lpstr>
    </vt:vector>
  </TitlesOfParts>
  <Company>H24 統合OA機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　芳郎</dc:creator>
  <cp:lastModifiedBy>28045845</cp:lastModifiedBy>
  <cp:lastPrinted>2016-06-02T01:51:10Z</cp:lastPrinted>
  <dcterms:created xsi:type="dcterms:W3CDTF">2016-05-30T02:08:11Z</dcterms:created>
  <dcterms:modified xsi:type="dcterms:W3CDTF">2017-07-20T00:29:34Z</dcterms:modified>
</cp:coreProperties>
</file>